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V:\事業部\天然ガス化普及促進グループ\■R4補正強靭性\09.R4補 事務通知説明会　資料\03-1_別紙_参考資料\"/>
    </mc:Choice>
  </mc:AlternateContent>
  <xr:revisionPtr revIDLastSave="0" documentId="13_ncr:1_{95416D87-31C6-43A7-A2C8-42DC83CA1ECF}" xr6:coauthVersionLast="47" xr6:coauthVersionMax="47" xr10:uidLastSave="{00000000-0000-0000-0000-000000000000}"/>
  <bookViews>
    <workbookView xWindow="-110" yWindow="-110" windowWidth="19420" windowHeight="10420" tabRatio="888" firstSheet="3" xr2:uid="{8F65E788-0426-4BE7-90D7-5E757677FEDA}"/>
  </bookViews>
  <sheets>
    <sheet name="別紙23-1 燃料使用量データ報告書（CGS用）" sheetId="1" r:id="rId1"/>
    <sheet name="別紙23-2入力ｼｰﾄ　燃料使用量データシート(CGS用)　・" sheetId="2" r:id="rId2"/>
    <sheet name="別紙23-３ 燃料使用量データシート(CGS用)　・" sheetId="3" r:id="rId3"/>
    <sheet name="別紙23-1 燃料使用量データ報告書 (GHP用)" sheetId="6" r:id="rId4"/>
    <sheet name="別紙23-２入力ｼｰﾄ　燃料使用量データシート(GHP用)　・" sheetId="4" r:id="rId5"/>
    <sheet name="別紙23-3 燃料使用量データシート(GHP用)　・" sheetId="5" r:id="rId6"/>
  </sheets>
  <definedNames>
    <definedName name="_xlnm._FilterDatabase" localSheetId="2" hidden="1">'別紙23-３ 燃料使用量データシート(CGS用)　・'!$C$10:$BE$36</definedName>
    <definedName name="Ⅰ_" localSheetId="5">#REF!</definedName>
    <definedName name="Ⅰ_">#REF!</definedName>
    <definedName name="_xlnm.Print_Area" localSheetId="3">'別紙23-1 燃料使用量データ報告書 (GHP用)'!$B$1:$AT$45</definedName>
    <definedName name="_xlnm.Print_Area" localSheetId="0">'別紙23-1 燃料使用量データ報告書（CGS用）'!$B$1:$AT$45</definedName>
    <definedName name="_xlnm.Print_Area" localSheetId="2">'別紙23-３ 燃料使用量データシート(CGS用)　・'!$A$1:$BE$45</definedName>
    <definedName name="_xlnm.Print_Area" localSheetId="5">'別紙23-3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3">#REF!</definedName>
    <definedName name="表題" localSheetId="0">#REF!</definedName>
    <definedName name="表題" localSheetId="5">#REF!</definedName>
    <definedName name="表題">#REF!</definedName>
    <definedName name="補助率1">#REF!</definedName>
    <definedName name="有無" localSheetId="3">#REF!</definedName>
    <definedName name="有無" localSheetId="0">#REF!</definedName>
    <definedName name="有無" localSheetId="5">#REF!</definedName>
    <definedName name="有無">#REF!</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 l="1"/>
  <c r="AX41" i="3" s="1"/>
  <c r="Q58" i="2"/>
  <c r="Q59" i="2"/>
  <c r="Q60" i="2"/>
  <c r="Q61" i="2"/>
  <c r="J11" i="4"/>
  <c r="D44"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AX22" i="3" s="1"/>
  <c r="I51" i="2"/>
  <c r="AY22" i="3" s="1"/>
  <c r="J51" i="2"/>
  <c r="AZ22" i="3" s="1"/>
  <c r="K51" i="2"/>
  <c r="BA22" i="3" s="1"/>
  <c r="L51" i="2"/>
  <c r="BB22" i="3" s="1"/>
  <c r="M51" i="2"/>
  <c r="BC22" i="3" s="1"/>
  <c r="N51" i="2"/>
  <c r="O51" i="2"/>
  <c r="BE22" i="3" s="1"/>
  <c r="D51" i="2"/>
  <c r="AT22" i="3" s="1"/>
  <c r="I10" i="2"/>
  <c r="G29" i="1"/>
  <c r="G29" i="6"/>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G22" i="6"/>
  <c r="AT43" i="5" s="1"/>
  <c r="B5" i="6"/>
  <c r="AE34" i="1"/>
  <c r="I34" i="1"/>
  <c r="B5" i="1"/>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AX1" i="5"/>
  <c r="AS1" i="5"/>
  <c r="AP1"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W7" i="3"/>
  <c r="AW6" i="3"/>
  <c r="AT6" i="3"/>
  <c r="AW5" i="3"/>
  <c r="K4" i="3"/>
  <c r="BB1" i="3"/>
  <c r="AW1" i="3"/>
  <c r="AT1" i="3"/>
  <c r="Q57" i="2"/>
  <c r="AP36" i="3" s="1"/>
  <c r="Q56" i="2"/>
  <c r="AP35" i="3" s="1"/>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BA23" i="5" s="1"/>
  <c r="BA24" i="5" s="1"/>
  <c r="G55" i="4"/>
  <c r="AS22" i="5" s="1"/>
  <c r="N55" i="4"/>
  <c r="AZ22" i="5" s="1"/>
  <c r="AZ23" i="5" s="1"/>
  <c r="AZ24" i="5" s="1"/>
  <c r="F55" i="4"/>
  <c r="AR22" i="5" s="1"/>
  <c r="AR23" i="5" s="1"/>
  <c r="AR24" i="5" s="1"/>
  <c r="M55" i="4"/>
  <c r="AY22" i="5" s="1"/>
  <c r="E55" i="4"/>
  <c r="AQ22" i="5" s="1"/>
  <c r="G50" i="4"/>
  <c r="O50" i="4"/>
  <c r="AU34" i="5"/>
  <c r="AU35" i="5" s="1"/>
  <c r="AU36" i="5" s="1"/>
  <c r="BA29" i="5"/>
  <c r="BA30" i="5" s="1"/>
  <c r="AT35" i="5"/>
  <c r="AT36" i="5" s="1"/>
  <c r="AS29" i="5"/>
  <c r="AS30" i="5" s="1"/>
  <c r="AS23" i="5"/>
  <c r="AS24" i="5" s="1"/>
  <c r="AT30" i="5"/>
  <c r="AT29" i="5"/>
  <c r="AU41" i="5"/>
  <c r="AU42" i="5" s="1"/>
  <c r="AU28" i="5"/>
  <c r="AV34" i="5"/>
  <c r="AW40" i="5"/>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E40" i="1" s="1"/>
  <c r="AZ35" i="3"/>
  <c r="I40" i="1" s="1"/>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<sst xmlns="http://schemas.openxmlformats.org/spreadsheetml/2006/main" count="620" uniqueCount="224">
  <si>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</si>
  <si>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</si>
  <si>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</si>
  <si>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</si>
  <si>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</si>
  <si>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</si>
  <si>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</si>
  <si>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</si>
  <si>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</si>
  <si>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</si>
  <si>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</si>
  <si>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</si>
  <si>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</si>
  <si>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</si>
  <si>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</si>
  <si>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</si>
  <si>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</si>
  <si>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</si>
  <si>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</si>
  <si>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</si>
  <si>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</si>
  <si>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</si>
  <si>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</si>
  <si>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</si>
  <si>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</si>
  <si>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申請値</t>
    <phoneticPr fontId="3"/>
  </si>
  <si>
    <t>tCO2/年</t>
  </si>
  <si>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</si>
  <si>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</si>
  <si>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</si>
  <si>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</si>
  <si>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</si>
  <si>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</si>
  <si>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</si>
  <si>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</si>
  <si>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</si>
  <si>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</si>
  <si>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</si>
  <si>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</si>
  <si>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</si>
  <si>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</si>
  <si>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</si>
  <si>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</si>
  <si>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</si>
  <si>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</si>
  <si>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</si>
  <si>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</si>
  <si>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</si>
  <si>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</si>
  <si>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</si>
  <si>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</si>
  <si>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</si>
  <si>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</si>
  <si>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</si>
  <si>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</si>
  <si>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</si>
  <si>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</si>
  <si>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</si>
  <si>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</si>
  <si>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</si>
  <si>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</si>
  <si>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</si>
  <si>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</si>
  <si>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</si>
  <si>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</si>
  <si>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</si>
  <si>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</si>
  <si>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</si>
  <si>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</si>
  <si>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</si>
  <si>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</si>
  <si>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</si>
  <si>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</si>
  <si>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</si>
  <si>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</si>
  <si>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同上</t>
    <rPh sb="0" eb="2">
      <t>ドウジョウ</t>
    </rPh>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</si>
  <si>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</si>
  <si>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</si>
  <si>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</si>
  <si>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</si>
  <si>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</si>
  <si>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</si>
  <si>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</si>
  <si>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</si>
  <si>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</si>
  <si>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</si>
  <si>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</si>
  <si>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</si>
  <si>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</si>
  <si>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</si>
  <si>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</si>
  <si>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</si>
  <si>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</si>
  <si>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</si>
  <si>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</si>
  <si>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</si>
  <si>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</si>
  <si>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</si>
  <si>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</si>
  <si>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</si>
  <si>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</si>
  <si>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</si>
  <si>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</si>
  <si>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</si>
  <si>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</si>
  <si>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</si>
  <si>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</si>
  <si>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</si>
  <si>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</si>
  <si>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</si>
  <si>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</si>
  <si>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</si>
  <si>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</si>
  <si>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</si>
  <si>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</si>
  <si>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</si>
  <si>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</si>
  <si>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</si>
  <si>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</si>
  <si>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</si>
  <si>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</si>
  <si>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</si>
  <si>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</si>
  <si>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</si>
  <si>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</si>
  <si>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</si>
  <si>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</si>
  <si>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</si>
  <si>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</si>
  <si>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</si>
  <si>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</si>
  <si>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</si>
  <si>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</si>
  <si>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</si>
  <si>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</si>
  <si>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</si>
  <si>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</si>
  <si>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</si>
  <si>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</si>
  <si>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</si>
  <si>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</si>
  <si>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</si>
  <si>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</si>
  <si>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</si>
  <si>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</si>
  <si>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</si>
  <si>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</si>
  <si>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</si>
  <si>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</si>
  <si>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</si>
  <si>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</si>
  <si>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</si>
  <si>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</si>
  <si>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</si>
  <si>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</si>
  <si>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</si>
  <si>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</si>
  <si>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</si>
  <si>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</si>
  <si>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</si>
  <si>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</si>
  <si>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</si>
  <si>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</si>
  <si>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</si>
  <si>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</si>
  <si>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</si>
  <si>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</si>
  <si>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</si>
  <si>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</si>
  <si>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</si>
  <si>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選らんでいただくところ</t>
    <rPh sb="0" eb="1">
      <t>エ</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</si>
  <si>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9"/>
  </si>
  <si>
    <t>　標準状態での使用量　</t>
    <rPh sb="1" eb="3">
      <t>ヒョウジュン</t>
    </rPh>
    <rPh sb="3" eb="5">
      <t>ジョウタイ</t>
    </rPh>
    <rPh sb="7" eb="10">
      <t>シヨウリョウ</t>
    </rPh>
    <phoneticPr fontId="49"/>
  </si>
  <si>
    <t>＝　実使用量　×　（101.325+2）/101.325　×　273.15/（273.15+15）　とする。</t>
  </si>
  <si>
    <r>
      <t>≒　</t>
    </r>
    <r>
      <rPr>
        <b/>
        <sz val="11"/>
        <color theme="1"/>
        <rFont val="游ゴシック"/>
        <family val="3"/>
        <charset val="128"/>
        <scheme val="minor"/>
      </rPr>
      <t>実使用量　×　0.9667</t>
    </r>
    <phoneticPr fontId="49"/>
  </si>
  <si>
    <t>＝　実使用量　×　（101.325+0.981）/101.325　×　273.15/（273.15+15）　とする。</t>
    <phoneticPr fontId="49"/>
  </si>
  <si>
    <t>≒　実使用量　×　0.9571</t>
    <phoneticPr fontId="49"/>
  </si>
  <si>
    <t>＝　実使用量　×　101.325/101.325　×　273.15/273.15　とする。</t>
    <phoneticPr fontId="49"/>
  </si>
  <si>
    <t>＝　実使用量　×　1.0</t>
    <phoneticPr fontId="49"/>
  </si>
  <si>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9"/>
  </si>
  <si>
    <t>＝　実使用量　×　（101.325+A）/101.325　×　273.15/（273.15+B）　とする。</t>
    <phoneticPr fontId="49"/>
  </si>
  <si>
    <t>＝　実使用量　×　C</t>
    <phoneticPr fontId="49"/>
  </si>
  <si>
    <t>C≒</t>
    <phoneticPr fontId="49"/>
  </si>
  <si>
    <t>kwhからGJへの変換係数</t>
    <rPh sb="9" eb="11">
      <t>ヘンカン</t>
    </rPh>
    <rPh sb="11" eb="13">
      <t>ケイスウ</t>
    </rPh>
    <phoneticPr fontId="49"/>
  </si>
  <si>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9"/>
  </si>
  <si>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9"/>
  </si>
  <si>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9"/>
  </si>
  <si>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9"/>
  </si>
  <si>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</si>
  <si>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</si>
  <si>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</si>
  <si>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</si>
  <si>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</si>
  <si>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</si>
  <si>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</si>
  <si>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</si>
  <si>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</si>
  <si>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</si>
  <si>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</si>
  <si>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</si>
  <si>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燃料使用量データシート（ＣＧＳ用）用入力シート</t>
    <rPh sb="0" eb="5">
      <t>ネンリョウシヨウリョウ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</si>
  <si>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</si>
  <si>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燃料使用量データシート（ＧＨＰ用）用入力シート</t>
    <rPh sb="0" eb="5">
      <t>ネンリョウシヨウリョウ</t>
    </rPh>
    <rPh sb="17" eb="18">
      <t>ヨウ</t>
    </rPh>
    <rPh sb="18" eb="20">
      <t>ニュウリョク</t>
    </rPh>
    <phoneticPr fontId="3"/>
  </si>
  <si>
    <t>燃料使用量データシート（ＧＨＰ用）</t>
    <rPh sb="0" eb="5">
      <t>ネンリョウシヨウリョウ</t>
    </rPh>
    <rPh sb="15" eb="16">
      <t>ヨウ</t>
    </rPh>
    <phoneticPr fontId="3"/>
  </si>
  <si>
    <t>交付番号</t>
  </si>
  <si>
    <t>事業者名</t>
  </si>
  <si>
    <t>実施場所</t>
  </si>
  <si>
    <t>使用燃料（HHV)</t>
  </si>
  <si>
    <t>冷水</t>
  </si>
  <si>
    <t>運転時間</t>
  </si>
  <si>
    <t>送電電力量
（発電電力量－補機電力量）</t>
  </si>
  <si>
    <t>CO2排出量</t>
  </si>
  <si>
    <t>CO2削減量</t>
  </si>
  <si>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3"/>
  </si>
  <si>
    <t>令和４年度災害時の対応強化に資する天然ガス利用設備導入支援事業費補助金</t>
    <rPh sb="5" eb="7">
      <t>サイガイ</t>
    </rPh>
    <rPh sb="7" eb="8">
      <t>ジ</t>
    </rPh>
    <rPh sb="9" eb="13">
      <t>タイオウキョウカ</t>
    </rPh>
    <rPh sb="14" eb="15">
      <t>シ</t>
    </rPh>
    <rPh sb="17" eb="19">
      <t>テンネン</t>
    </rPh>
    <rPh sb="21" eb="23">
      <t>リヨウ</t>
    </rPh>
    <rPh sb="23" eb="25">
      <t>セツビ</t>
    </rPh>
    <rPh sb="25" eb="27">
      <t>ドウニュウ</t>
    </rPh>
    <rPh sb="27" eb="29">
      <t>シエン</t>
    </rPh>
    <rPh sb="29" eb="32">
      <t>ジギョウヒ</t>
    </rPh>
    <rPh sb="32" eb="35">
      <t>ホジョキン</t>
    </rPh>
    <phoneticPr fontId="3"/>
  </si>
  <si>
    <t>7</t>
    <phoneticPr fontId="3"/>
  </si>
  <si>
    <t>令和４年度災害時の対応強化に資する天然ガス利用設備導入支援事業費補助金</t>
    <phoneticPr fontId="3"/>
  </si>
  <si>
    <t>（別紙23－１）</t>
    <rPh sb="1" eb="3">
      <t>ベッシ</t>
    </rPh>
    <phoneticPr fontId="3"/>
  </si>
  <si>
    <t>（別紙23－２）</t>
    <rPh sb="1" eb="3">
      <t>ベッシ</t>
    </rPh>
    <phoneticPr fontId="3"/>
  </si>
  <si>
    <t>（別紙23－２）</t>
    <phoneticPr fontId="3"/>
  </si>
  <si>
    <t>（別紙23－３）</t>
    <rPh sb="1" eb="3">
      <t>ベッシ</t>
    </rPh>
    <phoneticPr fontId="3"/>
  </si>
  <si>
    <t>(補正予算に係るもの）</t>
    <rPh sb="1" eb="3">
      <t>ホセイ</t>
    </rPh>
    <rPh sb="3" eb="5">
      <t>ヨサン</t>
    </rPh>
    <rPh sb="6" eb="7">
      <t>カカ</t>
    </rPh>
    <phoneticPr fontId="3"/>
  </si>
  <si>
    <t>　上記補助事業の実測データ報告のため、事業完了後１年間の燃料使用量データを</t>
    <rPh sb="8" eb="10">
      <t>ジッソク</t>
    </rPh>
    <rPh sb="13" eb="15">
      <t>ホウコク</t>
    </rPh>
    <rPh sb="19" eb="21">
      <t>ジギョウ</t>
    </rPh>
    <rPh sb="21" eb="23">
      <t>カンリョウ</t>
    </rPh>
    <rPh sb="23" eb="24">
      <t>ゴ</t>
    </rPh>
    <rPh sb="25" eb="27">
      <t>ネンカン</t>
    </rPh>
    <rPh sb="28" eb="30">
      <t>ネンリョウ</t>
    </rPh>
    <rPh sb="30" eb="33">
      <t>シヨウリョウ</t>
    </rPh>
    <phoneticPr fontId="3"/>
  </si>
  <si>
    <t>　下記のとおり提出します。</t>
    <rPh sb="1" eb="3">
      <t>カキ</t>
    </rPh>
    <rPh sb="7" eb="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</si>
</sst>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1"/>
      <name val="Century"/>
      <family val="1"/>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sz val="11"/>
      <color theme="4" tint="-0.249977111117893"/>
      <name val="HGSｺﾞｼｯｸM"/>
      <family val="3"/>
      <charset val="128"/>
    </font>
    <font>
      <b/>
      <sz val="11"/>
      <color theme="4" tint="-0.249977111117893"/>
      <name val="ＭＳ Ｐゴシック"/>
      <family val="3"/>
      <charset val="128"/>
    </font>
    <font>
      <b/>
      <sz val="8"/>
      <color theme="4" tint="-0.249977111117893"/>
      <name val="ＭＳ Ｐゴシック"/>
      <family val="3"/>
      <charset val="128"/>
    </font>
    <font>
      <sz val="16"/>
      <name val="Century"/>
      <family val="1"/>
    </font>
    <font>
      <sz val="18"/>
      <name val="Century"/>
      <family val="1"/>
    </font>
    <font>
      <sz val="22"/>
      <name val="Century"/>
      <family val="1"/>
    </font>
    <font>
      <sz val="48"/>
      <name val="Century"/>
      <family val="1"/>
    </font>
    <font>
      <b/>
      <sz val="11"/>
      <color theme="4" tint="0.39997558519241921"/>
      <name val="ＭＳ Ｐゴシック"/>
      <family val="3"/>
      <charset val="128"/>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18"/>
      <name val="Meiryo UI"/>
      <family val="3"/>
      <charset val="128"/>
    </font>
    <font>
      <sz val="20"/>
      <name val="Meiryo UI"/>
      <family val="3"/>
      <charset val="128"/>
    </font>
    <font>
      <b/>
      <sz val="9"/>
      <color theme="4" tint="-0.249977111117893"/>
      <name val="HGSｺﾞｼｯｸM"/>
      <family val="3"/>
      <charset val="128"/>
    </font>
    <font>
      <b/>
      <sz val="9"/>
      <color theme="4" tint="0.39997558519241921"/>
      <name val="HGｺﾞｼｯｸM"/>
      <family val="3"/>
      <charset val="128"/>
    </font>
    <font>
      <u/>
      <sz val="1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3" fillId="0" borderId="0"/>
    <xf numFmtId="38" fontId="1" fillId="0" borderId="0" applyFont="0" applyFill="0" applyBorder="0" applyAlignment="0" applyProtection="0">
      <alignment vertical="center"/>
    </xf>
  </cellStyleXfs>
  <cellXfs count="641">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7" fillId="2" borderId="0" xfId="0" applyFont="1" applyFill="1"/>
    <xf numFmtId="0" fontId="5" fillId="2" borderId="0" xfId="0" applyFont="1" applyFill="1" applyAlignment="1">
      <alignment horizontal="centerContinuous"/>
    </xf>
    <xf numFmtId="0" fontId="9" fillId="2" borderId="0" xfId="0" applyFont="1" applyFill="1"/>
    <xf numFmtId="0" fontId="9"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11" fillId="2" borderId="0" xfId="0" applyFont="1" applyFill="1" applyAlignment="1">
      <alignment vertical="center"/>
    </xf>
    <xf numFmtId="0" fontId="11" fillId="2" borderId="0" xfId="0" applyFont="1" applyFill="1"/>
    <xf numFmtId="0" fontId="12" fillId="2" borderId="0" xfId="0" applyFont="1" applyFill="1" applyAlignment="1">
      <alignment horizontal="center"/>
    </xf>
    <xf numFmtId="0" fontId="13" fillId="2" borderId="0" xfId="0" applyFont="1" applyFill="1"/>
    <xf numFmtId="176" fontId="13" fillId="2" borderId="0" xfId="0" applyNumberFormat="1" applyFont="1" applyFill="1"/>
    <xf numFmtId="0" fontId="2" fillId="2" borderId="0" xfId="0" applyFont="1" applyFill="1" applyAlignment="1">
      <alignment horizontal="left" vertical="center"/>
    </xf>
    <xf numFmtId="0" fontId="14" fillId="2" borderId="0" xfId="0" applyFont="1" applyFill="1" applyAlignment="1">
      <alignment vertical="center"/>
    </xf>
    <xf numFmtId="0" fontId="9" fillId="2" borderId="0" xfId="0" applyFont="1" applyFill="1" applyAlignment="1">
      <alignment vertical="center"/>
    </xf>
    <xf numFmtId="0" fontId="17" fillId="2" borderId="0" xfId="0" applyFont="1" applyFill="1" applyAlignment="1" applyProtection="1">
      <alignment vertical="top"/>
      <protection locked="0"/>
    </xf>
    <xf numFmtId="0" fontId="0" fillId="2" borderId="0" xfId="0" applyFill="1" applyAlignment="1" applyProtection="1">
      <alignment vertical="top"/>
      <protection locked="0"/>
    </xf>
    <xf numFmtId="0" fontId="18"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5"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9" fillId="4" borderId="19" xfId="0" applyNumberFormat="1" applyFont="1" applyFill="1" applyBorder="1"/>
    <xf numFmtId="0" fontId="0" fillId="0" borderId="20" xfId="0" applyBorder="1" applyAlignment="1">
      <alignment horizontal="center"/>
    </xf>
    <xf numFmtId="0" fontId="0" fillId="0" borderId="31" xfId="0" applyBorder="1"/>
    <xf numFmtId="4" fontId="19"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9"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1" fillId="5" borderId="34" xfId="3" applyFont="1" applyFill="1" applyBorder="1" applyAlignment="1">
      <alignment horizontal="center" vertical="center"/>
    </xf>
    <xf numFmtId="0" fontId="21" fillId="5" borderId="35" xfId="3" applyFont="1" applyFill="1" applyBorder="1" applyAlignment="1">
      <alignment horizontal="center" vertical="center"/>
    </xf>
    <xf numFmtId="0" fontId="21" fillId="5" borderId="36" xfId="3" applyFont="1" applyFill="1" applyBorder="1" applyAlignment="1">
      <alignment horizontal="center" vertical="center"/>
    </xf>
    <xf numFmtId="0" fontId="21" fillId="5" borderId="37" xfId="3" applyFont="1" applyFill="1" applyBorder="1" applyAlignment="1">
      <alignment horizontal="center" vertical="center"/>
    </xf>
    <xf numFmtId="0" fontId="0" fillId="0" borderId="30" xfId="0" applyBorder="1" applyAlignment="1">
      <alignment horizontal="center" vertical="center"/>
    </xf>
    <xf numFmtId="0" fontId="0" fillId="0" borderId="0" xfId="0" applyAlignment="1">
      <alignment vertical="center"/>
    </xf>
    <xf numFmtId="0" fontId="24" fillId="0" borderId="31" xfId="0" applyFont="1" applyBorder="1" applyAlignment="1">
      <alignment horizontal="left" vertical="center" wrapText="1"/>
    </xf>
    <xf numFmtId="0" fontId="24" fillId="0" borderId="30" xfId="0" applyFont="1" applyBorder="1" applyAlignment="1">
      <alignment horizontal="center" vertical="center" wrapText="1"/>
    </xf>
    <xf numFmtId="0" fontId="26"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6" fillId="2" borderId="30" xfId="3" applyFont="1" applyFill="1" applyBorder="1" applyAlignment="1">
      <alignment horizontal="center" vertical="center" wrapText="1" shrinkToFit="1"/>
    </xf>
    <xf numFmtId="40" fontId="24" fillId="3" borderId="30" xfId="1" applyNumberFormat="1" applyFont="1" applyFill="1" applyBorder="1" applyAlignment="1">
      <alignment horizontal="center" vertical="center"/>
    </xf>
    <xf numFmtId="2" fontId="15" fillId="3" borderId="30" xfId="0" applyNumberFormat="1" applyFont="1" applyFill="1" applyBorder="1" applyAlignment="1">
      <alignment horizontal="center" vertical="center"/>
    </xf>
    <xf numFmtId="0" fontId="26"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8" fillId="2" borderId="0" xfId="3" applyFont="1" applyFill="1">
      <alignment vertical="center"/>
    </xf>
    <xf numFmtId="0" fontId="2" fillId="2" borderId="0" xfId="3" applyFont="1" applyFill="1">
      <alignment vertical="center"/>
    </xf>
    <xf numFmtId="0" fontId="2" fillId="0" borderId="0" xfId="3" applyFont="1">
      <alignment vertical="center"/>
    </xf>
    <xf numFmtId="0" fontId="20" fillId="2" borderId="0" xfId="3" applyFont="1" applyFill="1" applyAlignment="1">
      <alignment vertical="center" textRotation="180"/>
    </xf>
    <xf numFmtId="0" fontId="21" fillId="2" borderId="0" xfId="3" applyFont="1" applyFill="1">
      <alignment vertical="center"/>
    </xf>
    <xf numFmtId="0" fontId="14" fillId="2" borderId="0" xfId="3" applyFont="1" applyFill="1" applyAlignment="1">
      <alignment horizontal="center" vertical="center"/>
    </xf>
    <xf numFmtId="0" fontId="21" fillId="2" borderId="0" xfId="3" applyFont="1" applyFill="1" applyAlignment="1">
      <alignment vertical="center" wrapText="1"/>
    </xf>
    <xf numFmtId="183" fontId="22" fillId="5" borderId="61" xfId="3" applyNumberFormat="1" applyFont="1" applyFill="1" applyBorder="1">
      <alignment vertical="center"/>
    </xf>
    <xf numFmtId="182" fontId="21" fillId="2" borderId="60" xfId="3" applyNumberFormat="1" applyFont="1" applyFill="1" applyBorder="1">
      <alignment vertical="center"/>
    </xf>
    <xf numFmtId="0" fontId="21" fillId="2" borderId="19" xfId="3" applyFont="1" applyFill="1" applyBorder="1">
      <alignment vertical="center"/>
    </xf>
    <xf numFmtId="182" fontId="21" fillId="2" borderId="0" xfId="3" applyNumberFormat="1" applyFont="1" applyFill="1" applyAlignment="1">
      <alignment vertical="center" shrinkToFit="1"/>
    </xf>
    <xf numFmtId="182" fontId="21" fillId="2" borderId="0" xfId="3" applyNumberFormat="1" applyFont="1" applyFill="1">
      <alignment vertical="center"/>
    </xf>
    <xf numFmtId="0" fontId="21" fillId="2" borderId="0" xfId="3" applyFont="1" applyFill="1" applyAlignment="1">
      <alignment vertical="center" textRotation="255" wrapText="1"/>
    </xf>
    <xf numFmtId="183" fontId="22" fillId="5" borderId="62" xfId="3" applyNumberFormat="1" applyFont="1" applyFill="1" applyBorder="1">
      <alignment vertical="center"/>
    </xf>
    <xf numFmtId="182" fontId="21" fillId="2" borderId="52" xfId="3" applyNumberFormat="1" applyFont="1" applyFill="1" applyBorder="1">
      <alignment vertical="center"/>
    </xf>
    <xf numFmtId="0" fontId="21" fillId="2" borderId="30" xfId="3" applyFont="1" applyFill="1" applyBorder="1">
      <alignment vertical="center"/>
    </xf>
    <xf numFmtId="0" fontId="21" fillId="3" borderId="30" xfId="3" applyFont="1" applyFill="1" applyBorder="1">
      <alignment vertical="center"/>
    </xf>
    <xf numFmtId="183" fontId="22" fillId="5" borderId="40" xfId="4" applyNumberFormat="1" applyFont="1" applyFill="1" applyBorder="1" applyAlignment="1">
      <alignment vertical="center"/>
    </xf>
    <xf numFmtId="182" fontId="21" fillId="2" borderId="63" xfId="3" applyNumberFormat="1" applyFont="1" applyFill="1" applyBorder="1">
      <alignment vertical="center"/>
    </xf>
    <xf numFmtId="182" fontId="21" fillId="2" borderId="30" xfId="3" applyNumberFormat="1" applyFont="1" applyFill="1" applyBorder="1">
      <alignment vertical="center"/>
    </xf>
    <xf numFmtId="0" fontId="21" fillId="0" borderId="30" xfId="3" applyFont="1" applyBorder="1">
      <alignment vertical="center"/>
    </xf>
    <xf numFmtId="0" fontId="21" fillId="2" borderId="0" xfId="3" applyFont="1" applyFill="1" applyAlignment="1">
      <alignment horizontal="center" vertical="center" shrinkToFit="1"/>
    </xf>
    <xf numFmtId="0" fontId="21" fillId="2" borderId="64" xfId="3" applyFont="1" applyFill="1" applyBorder="1" applyAlignment="1">
      <alignment horizontal="center" vertical="center" textRotation="255" wrapText="1"/>
    </xf>
    <xf numFmtId="0" fontId="21" fillId="2" borderId="64" xfId="3" applyFont="1" applyFill="1" applyBorder="1" applyAlignment="1">
      <alignment vertical="center" wrapText="1"/>
    </xf>
    <xf numFmtId="0" fontId="21" fillId="2" borderId="64" xfId="3" applyFont="1" applyFill="1" applyBorder="1" applyAlignment="1">
      <alignment horizontal="center" vertical="center" wrapText="1"/>
    </xf>
    <xf numFmtId="184" fontId="21" fillId="2" borderId="64" xfId="3" applyNumberFormat="1" applyFont="1" applyFill="1" applyBorder="1" applyAlignment="1">
      <alignment horizontal="right" vertical="center"/>
    </xf>
    <xf numFmtId="0" fontId="21" fillId="2" borderId="64" xfId="4" applyFont="1" applyFill="1" applyBorder="1" applyAlignment="1">
      <alignment horizontal="center" vertical="center" wrapText="1"/>
    </xf>
    <xf numFmtId="184" fontId="21" fillId="2" borderId="64" xfId="3" applyNumberFormat="1" applyFont="1" applyFill="1" applyBorder="1" applyAlignment="1">
      <alignment horizontal="right" vertical="center" wrapText="1"/>
    </xf>
    <xf numFmtId="182" fontId="21" fillId="2" borderId="64" xfId="3" applyNumberFormat="1" applyFont="1" applyFill="1" applyBorder="1">
      <alignment vertical="center"/>
    </xf>
    <xf numFmtId="0" fontId="2" fillId="2" borderId="64" xfId="3" applyFont="1" applyFill="1" applyBorder="1" applyAlignment="1">
      <alignment horizontal="center" vertical="center"/>
    </xf>
    <xf numFmtId="182" fontId="21" fillId="2" borderId="64" xfId="3" applyNumberFormat="1" applyFont="1" applyFill="1" applyBorder="1" applyAlignment="1">
      <alignment horizontal="center" vertical="center"/>
    </xf>
    <xf numFmtId="0" fontId="2" fillId="2" borderId="64" xfId="3" applyFont="1" applyFill="1" applyBorder="1">
      <alignment vertical="center"/>
    </xf>
    <xf numFmtId="183" fontId="21" fillId="2" borderId="64" xfId="4" applyNumberFormat="1" applyFont="1" applyFill="1" applyBorder="1" applyAlignment="1">
      <alignment vertical="center"/>
    </xf>
    <xf numFmtId="0" fontId="32" fillId="6" borderId="67" xfId="3" applyFont="1" applyFill="1" applyBorder="1" applyAlignment="1">
      <alignment horizontal="center" vertical="center"/>
    </xf>
    <xf numFmtId="0" fontId="32" fillId="6" borderId="68" xfId="3" applyFont="1" applyFill="1" applyBorder="1" applyAlignment="1">
      <alignment horizontal="center" vertical="center"/>
    </xf>
    <xf numFmtId="0" fontId="21" fillId="5" borderId="69" xfId="3" applyFont="1" applyFill="1" applyBorder="1" applyAlignment="1">
      <alignment horizontal="center" vertical="center"/>
    </xf>
    <xf numFmtId="38" fontId="21" fillId="2" borderId="0" xfId="5" applyFont="1" applyFill="1" applyBorder="1" applyAlignment="1">
      <alignment vertical="center"/>
    </xf>
    <xf numFmtId="0" fontId="21" fillId="5" borderId="84" xfId="3" applyFont="1" applyFill="1" applyBorder="1">
      <alignment vertical="center"/>
    </xf>
    <xf numFmtId="0" fontId="21" fillId="2" borderId="0" xfId="3" applyFont="1" applyFill="1" applyAlignment="1">
      <alignment horizontal="center" vertical="center"/>
    </xf>
    <xf numFmtId="0" fontId="26" fillId="5" borderId="20" xfId="3" applyFont="1" applyFill="1" applyBorder="1" applyAlignment="1">
      <alignment horizontal="center" vertical="center"/>
    </xf>
    <xf numFmtId="180" fontId="38" fillId="2" borderId="0" xfId="3" applyNumberFormat="1" applyFont="1" applyFill="1">
      <alignment vertical="center"/>
    </xf>
    <xf numFmtId="0" fontId="26" fillId="5" borderId="26" xfId="3" applyFont="1" applyFill="1" applyBorder="1" applyAlignment="1">
      <alignment horizontal="center" vertical="center"/>
    </xf>
    <xf numFmtId="0" fontId="21" fillId="2" borderId="0" xfId="3" applyFont="1" applyFill="1" applyAlignment="1">
      <alignment horizontal="left" vertical="center"/>
    </xf>
    <xf numFmtId="0" fontId="21" fillId="2" borderId="0" xfId="3" applyFont="1" applyFill="1" applyAlignment="1">
      <alignment horizontal="center" vertical="center" wrapText="1"/>
    </xf>
    <xf numFmtId="0" fontId="21" fillId="2" borderId="33" xfId="3" applyFont="1" applyFill="1" applyBorder="1">
      <alignment vertical="center"/>
    </xf>
    <xf numFmtId="178" fontId="15"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1" fillId="5" borderId="90" xfId="3" applyFont="1" applyFill="1" applyBorder="1" applyAlignment="1">
      <alignment horizontal="center" vertical="center"/>
    </xf>
    <xf numFmtId="0" fontId="21" fillId="5" borderId="91" xfId="3" applyFont="1" applyFill="1" applyBorder="1" applyAlignment="1">
      <alignment horizontal="center" vertical="center"/>
    </xf>
    <xf numFmtId="0" fontId="21" fillId="5" borderId="92" xfId="3" applyFont="1" applyFill="1" applyBorder="1" applyAlignment="1">
      <alignment horizontal="center" vertical="center"/>
    </xf>
    <xf numFmtId="186" fontId="26" fillId="2" borderId="28" xfId="3" applyNumberFormat="1" applyFont="1" applyFill="1" applyBorder="1" applyAlignment="1">
      <alignment horizontal="center" vertical="center" wrapText="1" shrinkToFit="1"/>
    </xf>
    <xf numFmtId="0" fontId="26"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4" fillId="0" borderId="25" xfId="0" applyFont="1" applyBorder="1" applyAlignment="1">
      <alignment horizontal="center" vertical="center" wrapText="1"/>
    </xf>
    <xf numFmtId="182" fontId="21" fillId="2" borderId="0" xfId="3" applyNumberFormat="1" applyFont="1" applyFill="1" applyAlignment="1">
      <alignment vertical="center" wrapText="1"/>
    </xf>
    <xf numFmtId="183" fontId="21" fillId="2" borderId="0" xfId="3" applyNumberFormat="1" applyFont="1" applyFill="1">
      <alignment vertical="center"/>
    </xf>
    <xf numFmtId="183" fontId="21" fillId="2" borderId="0" xfId="4" applyNumberFormat="1" applyFont="1" applyFill="1" applyAlignment="1">
      <alignment vertical="center"/>
    </xf>
    <xf numFmtId="0" fontId="26" fillId="2" borderId="0" xfId="3" applyFont="1" applyFill="1" applyAlignment="1">
      <alignment horizontal="center" vertical="center"/>
    </xf>
    <xf numFmtId="187" fontId="21" fillId="2" borderId="0" xfId="3" applyNumberFormat="1" applyFont="1" applyFill="1" applyAlignment="1">
      <alignment horizontal="left" vertical="center"/>
    </xf>
    <xf numFmtId="0" fontId="21" fillId="2" borderId="0" xfId="3" applyFont="1" applyFill="1" applyAlignment="1">
      <alignment horizontal="right" vertical="center"/>
    </xf>
    <xf numFmtId="0" fontId="2" fillId="0" borderId="72" xfId="3" applyFont="1" applyBorder="1">
      <alignment vertical="center"/>
    </xf>
    <xf numFmtId="187" fontId="23" fillId="0" borderId="38" xfId="3" applyNumberFormat="1" applyFont="1" applyBorder="1" applyAlignment="1">
      <alignment horizontal="right" vertical="center"/>
    </xf>
    <xf numFmtId="187" fontId="23" fillId="0" borderId="39" xfId="3" applyNumberFormat="1" applyFont="1" applyBorder="1" applyAlignment="1">
      <alignment horizontal="right" vertical="center"/>
    </xf>
    <xf numFmtId="187" fontId="23" fillId="0" borderId="71" xfId="3" applyNumberFormat="1" applyFont="1" applyBorder="1" applyAlignment="1">
      <alignment horizontal="right" vertical="center"/>
    </xf>
    <xf numFmtId="0" fontId="21" fillId="2" borderId="0" xfId="3" applyFont="1" applyFill="1" applyAlignment="1">
      <alignment horizontal="left" vertical="center" wrapText="1"/>
    </xf>
    <xf numFmtId="0" fontId="32" fillId="2" borderId="0" xfId="3" applyFont="1" applyFill="1" applyAlignment="1">
      <alignment horizontal="center" vertical="center" wrapText="1"/>
    </xf>
    <xf numFmtId="187" fontId="21" fillId="2" borderId="0" xfId="3" applyNumberFormat="1" applyFont="1" applyFill="1" applyAlignment="1">
      <alignment horizontal="right" vertical="center" wrapText="1"/>
    </xf>
    <xf numFmtId="187" fontId="21" fillId="2" borderId="0" xfId="3" applyNumberFormat="1" applyFont="1" applyFill="1" applyAlignment="1">
      <alignment horizontal="right" vertical="center"/>
    </xf>
    <xf numFmtId="0" fontId="21" fillId="2" borderId="0" xfId="3" applyFont="1" applyFill="1" applyAlignment="1">
      <alignment horizontal="center" vertical="center" textRotation="255" wrapText="1"/>
    </xf>
    <xf numFmtId="0" fontId="21" fillId="2" borderId="0" xfId="3" applyFont="1" applyFill="1" applyAlignment="1">
      <alignment horizontal="right" vertical="center" wrapText="1"/>
    </xf>
    <xf numFmtId="188" fontId="23" fillId="0" borderId="38" xfId="3" applyNumberFormat="1" applyFont="1" applyBorder="1">
      <alignment vertical="center"/>
    </xf>
    <xf numFmtId="188" fontId="23" fillId="0" borderId="39" xfId="3" applyNumberFormat="1" applyFont="1" applyBorder="1">
      <alignment vertical="center"/>
    </xf>
    <xf numFmtId="188" fontId="23" fillId="0" borderId="71" xfId="3" applyNumberFormat="1" applyFont="1" applyBorder="1">
      <alignment vertical="center"/>
    </xf>
    <xf numFmtId="188" fontId="21" fillId="2" borderId="0" xfId="3" applyNumberFormat="1" applyFont="1" applyFill="1" applyAlignment="1">
      <alignment horizontal="right" vertical="center" wrapText="1"/>
    </xf>
    <xf numFmtId="188" fontId="21" fillId="2" borderId="0" xfId="3" applyNumberFormat="1" applyFont="1" applyFill="1">
      <alignment vertical="center"/>
    </xf>
    <xf numFmtId="181" fontId="42" fillId="3" borderId="30" xfId="0" applyNumberFormat="1" applyFont="1" applyFill="1" applyBorder="1" applyAlignment="1">
      <alignment horizontal="center" vertical="center"/>
    </xf>
    <xf numFmtId="181" fontId="42" fillId="3" borderId="40" xfId="0" applyNumberFormat="1" applyFont="1" applyFill="1" applyBorder="1" applyAlignment="1">
      <alignment horizontal="center" vertical="center"/>
    </xf>
    <xf numFmtId="189" fontId="43" fillId="3" borderId="30" xfId="1" applyNumberFormat="1" applyFont="1" applyFill="1" applyBorder="1" applyAlignment="1">
      <alignment horizontal="center" vertical="center"/>
    </xf>
    <xf numFmtId="0" fontId="21" fillId="2" borderId="33" xfId="3" applyFont="1" applyFill="1" applyBorder="1" applyAlignment="1">
      <alignment horizontal="right" vertical="center"/>
    </xf>
    <xf numFmtId="0" fontId="0" fillId="7" borderId="0" xfId="0" applyFill="1"/>
    <xf numFmtId="4" fontId="42" fillId="3" borderId="27" xfId="0" applyNumberFormat="1" applyFont="1" applyFill="1" applyBorder="1"/>
    <xf numFmtId="0" fontId="42" fillId="3" borderId="30" xfId="0" applyFont="1" applyFill="1" applyBorder="1"/>
    <xf numFmtId="0" fontId="25" fillId="3" borderId="19" xfId="0" applyFont="1" applyFill="1" applyBorder="1"/>
    <xf numFmtId="0" fontId="25" fillId="3" borderId="25" xfId="0" applyFont="1" applyFill="1" applyBorder="1"/>
    <xf numFmtId="0" fontId="25" fillId="7" borderId="30" xfId="0" applyFont="1" applyFill="1" applyBorder="1" applyAlignment="1">
      <alignment horizontal="center" vertical="center"/>
    </xf>
    <xf numFmtId="40" fontId="27" fillId="7" borderId="30" xfId="1" applyNumberFormat="1" applyFont="1" applyFill="1" applyBorder="1" applyAlignment="1">
      <alignment horizontal="center" vertical="center"/>
    </xf>
    <xf numFmtId="189" fontId="27" fillId="7" borderId="32" xfId="1" applyNumberFormat="1" applyFont="1" applyFill="1" applyBorder="1" applyAlignment="1">
      <alignment horizontal="center" vertical="center"/>
    </xf>
    <xf numFmtId="0" fontId="0" fillId="2" borderId="30" xfId="0" applyFill="1" applyBorder="1"/>
    <xf numFmtId="0" fontId="0" fillId="2" borderId="40" xfId="0" applyFill="1" applyBorder="1"/>
    <xf numFmtId="0" fontId="48" fillId="3" borderId="19" xfId="0" applyFont="1" applyFill="1" applyBorder="1"/>
    <xf numFmtId="0" fontId="48" fillId="3" borderId="25" xfId="0" applyFont="1" applyFill="1" applyBorder="1"/>
    <xf numFmtId="40" fontId="27"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50" fillId="0" borderId="0" xfId="0" applyNumberFormat="1" applyFont="1" applyAlignment="1">
      <alignment horizontal="left" vertical="top"/>
    </xf>
    <xf numFmtId="0" fontId="50" fillId="0" borderId="0" xfId="0" applyFont="1"/>
    <xf numFmtId="49" fontId="50" fillId="0" borderId="0" xfId="0" applyNumberFormat="1" applyFont="1"/>
    <xf numFmtId="0" fontId="50" fillId="0" borderId="0" xfId="0" applyFont="1" applyAlignment="1">
      <alignment horizontal="right"/>
    </xf>
    <xf numFmtId="0" fontId="50" fillId="8" borderId="0" xfId="0" applyFont="1" applyFill="1"/>
    <xf numFmtId="190" fontId="0" fillId="7" borderId="25" xfId="0" applyNumberFormat="1" applyFill="1" applyBorder="1"/>
    <xf numFmtId="2" fontId="0" fillId="0" borderId="0" xfId="0" applyNumberFormat="1"/>
    <xf numFmtId="0" fontId="26" fillId="2" borderId="93" xfId="3" applyFont="1" applyFill="1" applyBorder="1" applyAlignment="1">
      <alignment horizontal="left" vertical="center" wrapText="1" shrinkToFit="1"/>
    </xf>
    <xf numFmtId="0" fontId="26" fillId="2" borderId="86" xfId="3" applyFont="1" applyFill="1" applyBorder="1" applyAlignment="1">
      <alignment horizontal="center" vertical="center" wrapText="1" shrinkToFit="1"/>
    </xf>
    <xf numFmtId="0" fontId="26"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181" fontId="42" fillId="3" borderId="25" xfId="0" applyNumberFormat="1" applyFont="1" applyFill="1" applyBorder="1" applyAlignment="1">
      <alignment horizontal="center" vertical="center"/>
    </xf>
    <xf numFmtId="181" fontId="42" fillId="3" borderId="53" xfId="0" applyNumberFormat="1" applyFont="1" applyFill="1" applyBorder="1" applyAlignment="1">
      <alignment horizontal="center" vertical="center"/>
    </xf>
    <xf numFmtId="0" fontId="26"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6"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5" fillId="7" borderId="30" xfId="0" applyNumberFormat="1" applyFont="1" applyFill="1" applyBorder="1" applyAlignment="1">
      <alignment horizontal="center" vertical="center"/>
    </xf>
    <xf numFmtId="2" fontId="15"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5" fillId="7" borderId="19" xfId="0" applyNumberFormat="1" applyFont="1" applyFill="1" applyBorder="1" applyAlignment="1">
      <alignment horizontal="center" vertical="center"/>
    </xf>
    <xf numFmtId="2" fontId="24" fillId="3" borderId="30" xfId="0" applyNumberFormat="1" applyFont="1" applyFill="1" applyBorder="1" applyAlignment="1">
      <alignment horizontal="center" vertical="center"/>
    </xf>
    <xf numFmtId="181" fontId="51" fillId="7" borderId="32" xfId="0" applyNumberFormat="1" applyFont="1" applyFill="1" applyBorder="1" applyAlignment="1">
      <alignment horizontal="center" vertical="center"/>
    </xf>
    <xf numFmtId="181" fontId="51" fillId="7" borderId="97" xfId="0" applyNumberFormat="1" applyFont="1" applyFill="1" applyBorder="1" applyAlignment="1">
      <alignment horizontal="center" vertical="center"/>
    </xf>
    <xf numFmtId="181" fontId="51" fillId="7" borderId="20" xfId="0" applyNumberFormat="1" applyFont="1" applyFill="1" applyBorder="1" applyAlignment="1">
      <alignment horizontal="center" vertical="center"/>
    </xf>
    <xf numFmtId="181" fontId="51" fillId="7" borderId="94" xfId="0" applyNumberFormat="1" applyFont="1" applyFill="1" applyBorder="1" applyAlignment="1">
      <alignment horizontal="center" vertical="center"/>
    </xf>
    <xf numFmtId="189" fontId="27" fillId="7" borderId="26" xfId="1" applyNumberFormat="1" applyFont="1" applyFill="1" applyBorder="1" applyAlignment="1">
      <alignment horizontal="center" vertical="center"/>
    </xf>
    <xf numFmtId="181" fontId="51" fillId="7" borderId="26" xfId="0" applyNumberFormat="1" applyFont="1" applyFill="1" applyBorder="1" applyAlignment="1">
      <alignment horizontal="center" vertical="center"/>
    </xf>
    <xf numFmtId="181" fontId="25" fillId="7" borderId="32" xfId="0" applyNumberFormat="1" applyFont="1" applyFill="1" applyBorder="1" applyAlignment="1">
      <alignment horizontal="center" vertical="center"/>
    </xf>
    <xf numFmtId="181" fontId="25" fillId="7" borderId="26" xfId="0" applyNumberFormat="1" applyFont="1" applyFill="1" applyBorder="1" applyAlignment="1">
      <alignment horizontal="center" vertical="center"/>
    </xf>
    <xf numFmtId="189" fontId="51" fillId="7" borderId="32" xfId="1" applyNumberFormat="1" applyFont="1" applyFill="1" applyBorder="1" applyAlignment="1">
      <alignment horizontal="center" vertical="center"/>
    </xf>
    <xf numFmtId="2" fontId="17" fillId="0" borderId="0" xfId="0" applyNumberFormat="1" applyFont="1"/>
    <xf numFmtId="0" fontId="17" fillId="0" borderId="0" xfId="0" applyFont="1"/>
    <xf numFmtId="186" fontId="21"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179" fontId="41" fillId="3" borderId="103" xfId="3" applyNumberFormat="1" applyFont="1" applyFill="1" applyBorder="1">
      <alignment vertical="center"/>
    </xf>
    <xf numFmtId="179" fontId="41" fillId="3" borderId="104" xfId="3" applyNumberFormat="1" applyFont="1" applyFill="1" applyBorder="1">
      <alignment vertical="center"/>
    </xf>
    <xf numFmtId="179" fontId="41" fillId="3" borderId="105" xfId="3" applyNumberFormat="1" applyFont="1" applyFill="1" applyBorder="1">
      <alignment vertical="center"/>
    </xf>
    <xf numFmtId="38" fontId="23"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1" fillId="5" borderId="107" xfId="3" applyFont="1" applyFill="1" applyBorder="1" applyAlignment="1">
      <alignment horizontal="center" vertical="center"/>
    </xf>
    <xf numFmtId="187" fontId="21" fillId="5" borderId="34" xfId="3" applyNumberFormat="1" applyFont="1" applyFill="1" applyBorder="1" applyAlignment="1">
      <alignment horizontal="center" vertical="center"/>
    </xf>
    <xf numFmtId="187" fontId="21" fillId="5" borderId="35" xfId="3" applyNumberFormat="1" applyFont="1" applyFill="1" applyBorder="1" applyAlignment="1">
      <alignment horizontal="center" vertical="center"/>
    </xf>
    <xf numFmtId="187" fontId="21"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54" fillId="3" borderId="12" xfId="3" applyFont="1" applyFill="1" applyBorder="1" applyAlignment="1">
      <alignment horizontal="center" vertical="center" wrapText="1"/>
    </xf>
    <xf numFmtId="0" fontId="54" fillId="3" borderId="15" xfId="3" applyFont="1" applyFill="1" applyBorder="1" applyAlignment="1">
      <alignment horizontal="center" vertical="center" wrapText="1"/>
    </xf>
    <xf numFmtId="0" fontId="54" fillId="3" borderId="21" xfId="3" applyFont="1" applyFill="1" applyBorder="1" applyAlignment="1">
      <alignment horizontal="center" vertical="center" wrapText="1"/>
    </xf>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32" xfId="3" applyFont="1" applyFill="1" applyBorder="1" applyAlignment="1">
      <alignment vertical="center" wrapText="1"/>
    </xf>
    <xf numFmtId="0" fontId="40" fillId="3" borderId="21" xfId="3" applyFont="1" applyFill="1" applyBorder="1" applyAlignment="1">
      <alignment horizontal="center" vertical="center" wrapText="1"/>
    </xf>
    <xf numFmtId="0" fontId="40" fillId="3" borderId="26" xfId="3" applyFont="1" applyFill="1" applyBorder="1" applyAlignment="1">
      <alignment vertical="center" wrapText="1"/>
    </xf>
    <xf numFmtId="0" fontId="42" fillId="0" borderId="0" xfId="0" applyFont="1" applyAlignment="1">
      <alignment horizontal="center"/>
    </xf>
    <xf numFmtId="0" fontId="25" fillId="0" borderId="0" xfId="0" applyFont="1"/>
    <xf numFmtId="0" fontId="56" fillId="0" borderId="0" xfId="0" applyFont="1" applyAlignment="1">
      <alignment vertical="center"/>
    </xf>
    <xf numFmtId="0" fontId="17" fillId="0" borderId="117" xfId="0" applyFont="1" applyBorder="1"/>
    <xf numFmtId="178" fontId="15" fillId="0" borderId="118" xfId="0" applyNumberFormat="1" applyFont="1" applyBorder="1" applyAlignment="1">
      <alignment horizontal="center"/>
    </xf>
    <xf numFmtId="0" fontId="17" fillId="0" borderId="119" xfId="0" applyFont="1" applyBorder="1"/>
    <xf numFmtId="0" fontId="0" fillId="0" borderId="120" xfId="0" applyBorder="1" applyAlignment="1">
      <alignment horizontal="center"/>
    </xf>
    <xf numFmtId="0" fontId="17" fillId="0" borderId="121" xfId="0" applyFont="1" applyBorder="1"/>
    <xf numFmtId="0" fontId="0" fillId="0" borderId="122" xfId="0" applyBorder="1"/>
    <xf numFmtId="0" fontId="0" fillId="7" borderId="123" xfId="0" applyFill="1" applyBorder="1"/>
    <xf numFmtId="4" fontId="48" fillId="3" borderId="124" xfId="0" applyNumberFormat="1" applyFont="1" applyFill="1" applyBorder="1"/>
    <xf numFmtId="0" fontId="48" fillId="3" borderId="125" xfId="0" applyFont="1"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44" fillId="2" borderId="10" xfId="0" applyNumberFormat="1" applyFont="1" applyFill="1" applyBorder="1" applyAlignment="1">
      <alignment horizontal="center" vertical="center" wrapText="1"/>
    </xf>
    <xf numFmtId="177" fontId="44" fillId="2" borderId="11"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177" fontId="44" fillId="2" borderId="10" xfId="0" applyNumberFormat="1" applyFont="1" applyFill="1" applyBorder="1" applyAlignment="1">
      <alignment horizontal="center" vertical="center"/>
    </xf>
    <xf numFmtId="177" fontId="44" fillId="2" borderId="11" xfId="0" applyNumberFormat="1"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center"/>
    </xf>
    <xf numFmtId="0" fontId="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46" fillId="2" borderId="2"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54" fillId="3" borderId="53" xfId="3" applyFont="1" applyFill="1" applyBorder="1" applyAlignment="1">
      <alignment horizontal="center" vertical="center" wrapText="1"/>
    </xf>
    <xf numFmtId="0" fontId="54" fillId="3" borderId="54" xfId="3" applyFont="1" applyFill="1" applyBorder="1" applyAlignment="1">
      <alignment horizontal="center" vertical="center" wrapText="1"/>
    </xf>
    <xf numFmtId="0" fontId="54" fillId="3" borderId="40" xfId="3" applyFont="1" applyFill="1" applyBorder="1" applyAlignment="1">
      <alignment horizontal="center" vertical="center" wrapText="1"/>
    </xf>
    <xf numFmtId="0" fontId="54" fillId="3" borderId="52" xfId="3" applyFont="1" applyFill="1" applyBorder="1" applyAlignment="1">
      <alignment horizontal="center" vertical="center" wrapText="1"/>
    </xf>
    <xf numFmtId="0" fontId="54" fillId="3" borderId="50" xfId="3" applyFont="1" applyFill="1" applyBorder="1" applyAlignment="1">
      <alignment horizontal="center" vertical="center" wrapText="1"/>
    </xf>
    <xf numFmtId="0" fontId="54" fillId="3" borderId="51" xfId="3" applyFont="1" applyFill="1" applyBorder="1" applyAlignment="1">
      <alignment horizontal="center" vertical="center" wrapText="1"/>
    </xf>
    <xf numFmtId="180" fontId="36" fillId="7" borderId="50" xfId="2" applyNumberFormat="1" applyFont="1" applyFill="1" applyBorder="1" applyAlignment="1">
      <alignment horizontal="center" vertical="center" wrapText="1"/>
    </xf>
    <xf numFmtId="180" fontId="36" fillId="7" borderId="14" xfId="2" applyNumberFormat="1" applyFont="1" applyFill="1" applyBorder="1" applyAlignment="1">
      <alignment horizontal="center" vertical="center" wrapText="1"/>
    </xf>
    <xf numFmtId="180" fontId="36" fillId="7" borderId="40" xfId="2" applyNumberFormat="1" applyFont="1" applyFill="1" applyBorder="1" applyAlignment="1">
      <alignment horizontal="center" vertical="center" wrapText="1"/>
    </xf>
    <xf numFmtId="180" fontId="36" fillId="7" borderId="17" xfId="2" applyNumberFormat="1" applyFont="1" applyFill="1" applyBorder="1" applyAlignment="1">
      <alignment horizontal="center" vertical="center" wrapText="1"/>
    </xf>
    <xf numFmtId="0" fontId="28" fillId="5" borderId="43" xfId="3" applyFont="1" applyFill="1" applyBorder="1" applyAlignment="1">
      <alignment horizontal="center" vertical="center" wrapText="1"/>
    </xf>
    <xf numFmtId="0" fontId="28" fillId="5" borderId="44" xfId="3"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31" fillId="0" borderId="100" xfId="3" applyFont="1" applyBorder="1" applyAlignment="1">
      <alignment horizontal="center" vertical="center" wrapText="1" shrinkToFit="1"/>
    </xf>
    <xf numFmtId="0" fontId="31" fillId="0" borderId="101" xfId="3" applyFont="1" applyBorder="1" applyAlignment="1">
      <alignment horizontal="center" vertical="center" wrapText="1" shrinkToFit="1"/>
    </xf>
    <xf numFmtId="0" fontId="31" fillId="0" borderId="102" xfId="3" applyFont="1" applyBorder="1" applyAlignment="1">
      <alignment horizontal="center" vertical="center" wrapText="1" shrinkToFit="1"/>
    </xf>
    <xf numFmtId="0" fontId="21" fillId="5" borderId="86" xfId="3" applyFont="1" applyFill="1" applyBorder="1" applyAlignment="1">
      <alignment horizontal="center" vertical="center" wrapText="1"/>
    </xf>
    <xf numFmtId="0" fontId="21" fillId="5" borderId="87" xfId="3" applyFont="1" applyFill="1" applyBorder="1" applyAlignment="1">
      <alignment horizontal="center" vertical="center" wrapText="1"/>
    </xf>
    <xf numFmtId="0" fontId="21" fillId="5" borderId="43" xfId="3" applyFont="1" applyFill="1" applyBorder="1" applyAlignment="1">
      <alignment horizontal="center" vertical="center" wrapText="1"/>
    </xf>
    <xf numFmtId="0" fontId="21" fillId="5" borderId="45" xfId="3" applyFont="1" applyFill="1" applyBorder="1" applyAlignment="1">
      <alignment horizontal="center" vertical="center" wrapText="1"/>
    </xf>
    <xf numFmtId="0" fontId="21" fillId="5" borderId="47" xfId="3" applyFont="1" applyFill="1" applyBorder="1" applyAlignment="1">
      <alignment horizontal="center" vertical="center" wrapText="1"/>
    </xf>
    <xf numFmtId="0" fontId="21" fillId="5" borderId="49" xfId="3" applyFont="1" applyFill="1" applyBorder="1" applyAlignment="1">
      <alignment horizontal="center" vertical="center" wrapText="1"/>
    </xf>
    <xf numFmtId="0" fontId="21" fillId="5" borderId="44" xfId="3" applyFont="1" applyFill="1" applyBorder="1" applyAlignment="1">
      <alignment horizontal="center" vertical="center" wrapText="1"/>
    </xf>
    <xf numFmtId="0" fontId="21" fillId="5" borderId="48" xfId="3"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2" fillId="3" borderId="15"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22" xfId="0" applyFont="1" applyFill="1" applyBorder="1" applyAlignment="1">
      <alignment horizontal="center" vertical="center"/>
    </xf>
    <xf numFmtId="0" fontId="42" fillId="3" borderId="23" xfId="0" applyFont="1" applyFill="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29" xfId="0" applyFont="1" applyBorder="1" applyAlignment="1">
      <alignment horizontal="center" vertical="center"/>
    </xf>
    <xf numFmtId="0" fontId="53" fillId="2" borderId="0" xfId="3" applyFont="1" applyFill="1" applyAlignment="1">
      <alignment horizontal="center"/>
    </xf>
    <xf numFmtId="0" fontId="53" fillId="2" borderId="33" xfId="3" applyFont="1" applyFill="1" applyBorder="1" applyAlignment="1">
      <alignment horizontal="center"/>
    </xf>
    <xf numFmtId="0" fontId="21" fillId="2" borderId="0" xfId="3" applyFont="1" applyFill="1" applyAlignment="1">
      <alignment horizontal="left" vertical="center" wrapText="1"/>
    </xf>
    <xf numFmtId="182" fontId="37" fillId="0" borderId="25" xfId="3" applyNumberFormat="1" applyFont="1" applyBorder="1" applyAlignment="1">
      <alignment horizontal="right" vertical="center"/>
    </xf>
    <xf numFmtId="182" fontId="37" fillId="0" borderId="26" xfId="3" applyNumberFormat="1" applyFont="1" applyBorder="1" applyAlignment="1">
      <alignment horizontal="right" vertical="center"/>
    </xf>
    <xf numFmtId="0" fontId="21" fillId="2" borderId="0" xfId="3" applyFont="1" applyFill="1" applyAlignment="1">
      <alignment horizontal="center" vertical="center"/>
    </xf>
    <xf numFmtId="0" fontId="21" fillId="5" borderId="12" xfId="3" applyFont="1" applyFill="1" applyBorder="1" applyAlignment="1">
      <alignment horizontal="center" vertical="center"/>
    </xf>
    <xf numFmtId="0" fontId="21" fillId="5" borderId="51" xfId="3" applyFont="1" applyFill="1" applyBorder="1" applyAlignment="1">
      <alignment horizontal="center" vertical="center"/>
    </xf>
    <xf numFmtId="182" fontId="37" fillId="0" borderId="50" xfId="3" applyNumberFormat="1" applyFont="1" applyBorder="1" applyAlignment="1">
      <alignment horizontal="right" vertical="center"/>
    </xf>
    <xf numFmtId="182" fontId="37" fillId="0" borderId="14" xfId="3" applyNumberFormat="1" applyFont="1" applyBorder="1" applyAlignment="1">
      <alignment horizontal="right" vertical="center"/>
    </xf>
    <xf numFmtId="0" fontId="21" fillId="5" borderId="24" xfId="3" applyFont="1" applyFill="1" applyBorder="1" applyAlignment="1">
      <alignment horizontal="center" vertical="center"/>
    </xf>
    <xf numFmtId="0" fontId="21" fillId="5" borderId="25" xfId="3" applyFont="1" applyFill="1" applyBorder="1" applyAlignment="1">
      <alignment horizontal="center" vertical="center"/>
    </xf>
    <xf numFmtId="0" fontId="28" fillId="5" borderId="82" xfId="3" applyFont="1" applyFill="1" applyBorder="1" applyAlignment="1">
      <alignment horizontal="center" vertical="center" wrapText="1"/>
    </xf>
    <xf numFmtId="0" fontId="28" fillId="5" borderId="64" xfId="3" applyFont="1" applyFill="1" applyBorder="1" applyAlignment="1">
      <alignment horizontal="center" vertical="center" wrapText="1"/>
    </xf>
    <xf numFmtId="0" fontId="21" fillId="5" borderId="82" xfId="3" applyFont="1" applyFill="1" applyBorder="1" applyAlignment="1">
      <alignment horizontal="center" vertical="center" wrapText="1"/>
    </xf>
    <xf numFmtId="0" fontId="21" fillId="5" borderId="64" xfId="3" applyFont="1" applyFill="1" applyBorder="1" applyAlignment="1">
      <alignment horizontal="center" vertical="center" wrapText="1"/>
    </xf>
    <xf numFmtId="0" fontId="21" fillId="5" borderId="83" xfId="3" applyFont="1" applyFill="1" applyBorder="1" applyAlignment="1">
      <alignment horizontal="center" vertical="center"/>
    </xf>
    <xf numFmtId="0" fontId="21" fillId="5" borderId="68" xfId="3" applyFont="1" applyFill="1" applyBorder="1" applyAlignment="1">
      <alignment horizontal="center" vertical="center"/>
    </xf>
    <xf numFmtId="0" fontId="21" fillId="5" borderId="85" xfId="3" applyFont="1" applyFill="1" applyBorder="1" applyAlignment="1">
      <alignment horizontal="center" vertical="center"/>
    </xf>
    <xf numFmtId="0" fontId="21" fillId="5" borderId="67" xfId="3" applyFont="1" applyFill="1" applyBorder="1" applyAlignment="1">
      <alignment horizontal="center" vertical="center"/>
    </xf>
    <xf numFmtId="0" fontId="21" fillId="5" borderId="84" xfId="3" applyFont="1" applyFill="1" applyBorder="1" applyAlignment="1">
      <alignment horizontal="center" vertical="center"/>
    </xf>
    <xf numFmtId="0" fontId="21" fillId="5" borderId="42" xfId="3" applyFont="1" applyFill="1" applyBorder="1" applyAlignment="1">
      <alignment horizontal="center" vertical="center" wrapText="1"/>
    </xf>
    <xf numFmtId="0" fontId="21" fillId="5" borderId="46" xfId="3" applyFont="1" applyFill="1" applyBorder="1" applyAlignment="1">
      <alignment horizontal="center" vertical="center" wrapText="1"/>
    </xf>
    <xf numFmtId="0" fontId="21" fillId="2" borderId="31" xfId="3" applyFont="1" applyFill="1" applyBorder="1" applyAlignment="1">
      <alignment horizontal="left" vertical="center" wrapText="1"/>
    </xf>
    <xf numFmtId="0" fontId="21" fillId="2" borderId="30" xfId="3" applyFont="1" applyFill="1" applyBorder="1" applyAlignment="1">
      <alignment horizontal="left" vertical="center" wrapText="1"/>
    </xf>
    <xf numFmtId="0" fontId="28" fillId="2" borderId="30" xfId="3" applyFont="1" applyFill="1" applyBorder="1" applyAlignment="1">
      <alignment horizontal="center" vertical="center" wrapText="1"/>
    </xf>
    <xf numFmtId="182" fontId="22" fillId="0" borderId="40" xfId="3" applyNumberFormat="1" applyFont="1" applyBorder="1" applyAlignment="1">
      <alignment horizontal="right" vertical="center" wrapText="1"/>
    </xf>
    <xf numFmtId="182" fontId="22" fillId="0" borderId="16" xfId="3" applyNumberFormat="1" applyFont="1" applyBorder="1" applyAlignment="1">
      <alignment horizontal="right" vertical="center" wrapText="1"/>
    </xf>
    <xf numFmtId="182" fontId="22" fillId="0" borderId="52" xfId="3" applyNumberFormat="1" applyFont="1" applyBorder="1" applyAlignment="1">
      <alignment horizontal="right" vertical="center" wrapText="1"/>
    </xf>
    <xf numFmtId="0" fontId="21" fillId="2" borderId="40" xfId="4" applyFont="1" applyFill="1" applyBorder="1" applyAlignment="1">
      <alignment horizontal="center" vertical="center" wrapText="1"/>
    </xf>
    <xf numFmtId="0" fontId="21" fillId="2" borderId="52" xfId="4"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5" xfId="3" applyFont="1" applyFill="1" applyBorder="1" applyAlignment="1">
      <alignment horizontal="center" vertical="center" wrapText="1"/>
    </xf>
    <xf numFmtId="177" fontId="22" fillId="0" borderId="53" xfId="3" applyNumberFormat="1" applyFont="1" applyBorder="1" applyAlignment="1">
      <alignment horizontal="right" vertical="center" wrapText="1"/>
    </xf>
    <xf numFmtId="177" fontId="22" fillId="0" borderId="22" xfId="3" applyNumberFormat="1" applyFont="1" applyBorder="1" applyAlignment="1">
      <alignment horizontal="right" vertical="center" wrapText="1"/>
    </xf>
    <xf numFmtId="177" fontId="22" fillId="0" borderId="54" xfId="3" applyNumberFormat="1" applyFont="1" applyBorder="1" applyAlignment="1">
      <alignment horizontal="right" vertical="center" wrapText="1"/>
    </xf>
    <xf numFmtId="0" fontId="21" fillId="2" borderId="53"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16" xfId="3" applyFont="1" applyFill="1" applyBorder="1" applyAlignment="1">
      <alignment vertical="center" wrapText="1"/>
    </xf>
    <xf numFmtId="0" fontId="21" fillId="2" borderId="52" xfId="3" applyFont="1" applyFill="1" applyBorder="1" applyAlignment="1">
      <alignment vertical="center" wrapText="1"/>
    </xf>
    <xf numFmtId="0" fontId="21" fillId="2" borderId="40"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16" xfId="4" applyFont="1" applyFill="1" applyBorder="1" applyAlignment="1">
      <alignment horizontal="center" vertical="center" wrapText="1"/>
    </xf>
    <xf numFmtId="0" fontId="21" fillId="2" borderId="31" xfId="3" applyFont="1" applyFill="1" applyBorder="1" applyAlignment="1">
      <alignment vertical="center" wrapText="1"/>
    </xf>
    <xf numFmtId="0" fontId="21" fillId="2" borderId="30" xfId="3" applyFont="1" applyFill="1" applyBorder="1" applyAlignment="1">
      <alignment vertical="center" wrapText="1"/>
    </xf>
    <xf numFmtId="0" fontId="32" fillId="2" borderId="30" xfId="3" applyFont="1" applyFill="1" applyBorder="1" applyAlignment="1">
      <alignment horizontal="center" vertical="center" wrapText="1"/>
    </xf>
    <xf numFmtId="182" fontId="22" fillId="0" borderId="30" xfId="3" applyNumberFormat="1" applyFont="1" applyBorder="1" applyAlignment="1">
      <alignment horizontal="right" vertical="center" wrapText="1"/>
    </xf>
    <xf numFmtId="0" fontId="21" fillId="2" borderId="30" xfId="4"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57"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78"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70" xfId="3" applyFont="1" applyFill="1" applyBorder="1" applyAlignment="1">
      <alignment vertical="center" wrapText="1"/>
    </xf>
    <xf numFmtId="0" fontId="21" fillId="2" borderId="57" xfId="3" applyFont="1" applyFill="1" applyBorder="1" applyAlignment="1">
      <alignment vertical="center" wrapText="1"/>
    </xf>
    <xf numFmtId="0" fontId="21" fillId="2" borderId="58" xfId="3" applyFont="1" applyFill="1" applyBorder="1" applyAlignment="1">
      <alignment vertical="center" wrapText="1"/>
    </xf>
    <xf numFmtId="0" fontId="21" fillId="2" borderId="78" xfId="3" applyFont="1" applyFill="1" applyBorder="1" applyAlignment="1">
      <alignment vertical="center" wrapText="1"/>
    </xf>
    <xf numFmtId="0" fontId="21" fillId="2" borderId="33" xfId="3" applyFont="1" applyFill="1" applyBorder="1" applyAlignment="1">
      <alignment vertical="center" wrapText="1"/>
    </xf>
    <xf numFmtId="0" fontId="21" fillId="2" borderId="60" xfId="3" applyFont="1" applyFill="1" applyBorder="1" applyAlignment="1">
      <alignment vertical="center" wrapText="1"/>
    </xf>
    <xf numFmtId="0" fontId="21" fillId="2" borderId="70" xfId="3" applyFont="1" applyFill="1" applyBorder="1" applyAlignment="1">
      <alignment horizontal="center" vertical="center" textRotation="255" wrapText="1"/>
    </xf>
    <xf numFmtId="0" fontId="21" fillId="2" borderId="58" xfId="3" applyFont="1" applyFill="1" applyBorder="1" applyAlignment="1">
      <alignment horizontal="center" vertical="center" textRotation="255" wrapText="1"/>
    </xf>
    <xf numFmtId="0" fontId="21" fillId="2" borderId="72" xfId="3" applyFont="1" applyFill="1" applyBorder="1" applyAlignment="1">
      <alignment horizontal="center" vertical="center" textRotation="255" wrapText="1"/>
    </xf>
    <xf numFmtId="0" fontId="21" fillId="2" borderId="73" xfId="3" applyFont="1" applyFill="1" applyBorder="1" applyAlignment="1">
      <alignment horizontal="center" vertical="center" textRotation="255" wrapText="1"/>
    </xf>
    <xf numFmtId="0" fontId="21" fillId="2" borderId="78" xfId="3" applyFont="1" applyFill="1" applyBorder="1" applyAlignment="1">
      <alignment horizontal="center" vertical="center" textRotation="255" wrapText="1"/>
    </xf>
    <xf numFmtId="0" fontId="21" fillId="2" borderId="60" xfId="3" applyFont="1" applyFill="1" applyBorder="1" applyAlignment="1">
      <alignment horizontal="center" vertical="center" textRotation="255" wrapText="1"/>
    </xf>
    <xf numFmtId="0" fontId="21" fillId="2" borderId="40" xfId="3" applyFont="1" applyFill="1" applyBorder="1" applyAlignment="1">
      <alignment vertical="center" wrapText="1"/>
    </xf>
    <xf numFmtId="0" fontId="32" fillId="2" borderId="40" xfId="3" applyFont="1" applyFill="1" applyBorder="1" applyAlignment="1">
      <alignment horizontal="left" vertical="center" shrinkToFit="1"/>
    </xf>
    <xf numFmtId="0" fontId="32" fillId="2" borderId="16" xfId="3" applyFont="1" applyFill="1" applyBorder="1" applyAlignment="1">
      <alignment horizontal="left" vertical="center" shrinkToFit="1"/>
    </xf>
    <xf numFmtId="0" fontId="32" fillId="2" borderId="52" xfId="3" applyFont="1" applyFill="1" applyBorder="1" applyAlignment="1">
      <alignment horizontal="left" vertical="center" shrinkToFit="1"/>
    </xf>
    <xf numFmtId="0" fontId="21" fillId="2" borderId="40" xfId="3" applyFont="1" applyFill="1" applyBorder="1" applyAlignment="1">
      <alignment horizontal="left" vertical="center" wrapText="1"/>
    </xf>
    <xf numFmtId="0" fontId="21" fillId="2" borderId="16" xfId="3" applyFont="1" applyFill="1" applyBorder="1" applyAlignment="1">
      <alignment horizontal="left" vertical="center" wrapText="1"/>
    </xf>
    <xf numFmtId="0" fontId="32" fillId="2" borderId="40" xfId="3" applyFont="1" applyFill="1" applyBorder="1" applyAlignment="1">
      <alignment horizontal="center" vertical="center" wrapText="1"/>
    </xf>
    <xf numFmtId="0" fontId="32" fillId="2" borderId="16" xfId="3" applyFont="1" applyFill="1" applyBorder="1" applyAlignment="1">
      <alignment horizontal="center" vertical="center" wrapText="1"/>
    </xf>
    <xf numFmtId="0" fontId="32" fillId="2" borderId="52"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57" xfId="3" applyFont="1" applyFill="1" applyBorder="1" applyAlignment="1">
      <alignment horizontal="center" vertical="center" wrapText="1"/>
    </xf>
    <xf numFmtId="0" fontId="21" fillId="2" borderId="74" xfId="3" applyFont="1" applyFill="1" applyBorder="1" applyAlignment="1">
      <alignment horizontal="center" vertical="center" wrapText="1"/>
    </xf>
    <xf numFmtId="0" fontId="21" fillId="2" borderId="0" xfId="3" applyFont="1" applyFill="1" applyAlignment="1">
      <alignment horizontal="center" vertical="center" wrapText="1"/>
    </xf>
    <xf numFmtId="0" fontId="32" fillId="2" borderId="55" xfId="3" applyFont="1" applyFill="1" applyBorder="1" applyAlignment="1">
      <alignment horizontal="center" vertical="center" wrapText="1"/>
    </xf>
    <xf numFmtId="0" fontId="21" fillId="2" borderId="56" xfId="3" applyFont="1" applyFill="1" applyBorder="1" applyAlignment="1">
      <alignment horizontal="left" vertical="center" wrapText="1"/>
    </xf>
    <xf numFmtId="185" fontId="21" fillId="2" borderId="40" xfId="4" applyNumberFormat="1" applyFont="1" applyFill="1" applyBorder="1" applyAlignment="1">
      <alignment horizontal="center" vertical="center" wrapText="1"/>
    </xf>
    <xf numFmtId="185" fontId="21" fillId="2" borderId="52" xfId="4" applyNumberFormat="1" applyFont="1" applyFill="1" applyBorder="1" applyAlignment="1">
      <alignment horizontal="center" vertical="center" wrapText="1"/>
    </xf>
    <xf numFmtId="182" fontId="22" fillId="0" borderId="50" xfId="3" applyNumberFormat="1" applyFont="1" applyBorder="1" applyAlignment="1">
      <alignment horizontal="right" vertical="center" wrapText="1"/>
    </xf>
    <xf numFmtId="182" fontId="22" fillId="0" borderId="13" xfId="3" applyNumberFormat="1" applyFont="1" applyBorder="1" applyAlignment="1">
      <alignment horizontal="right" vertical="center" wrapText="1"/>
    </xf>
    <xf numFmtId="182" fontId="22" fillId="0" borderId="51" xfId="3" applyNumberFormat="1" applyFont="1" applyBorder="1" applyAlignment="1">
      <alignment horizontal="right" vertical="center" wrapText="1"/>
    </xf>
    <xf numFmtId="0" fontId="28" fillId="2" borderId="56" xfId="3" applyFont="1" applyFill="1" applyBorder="1" applyAlignment="1">
      <alignment horizontal="center" vertical="center" textRotation="255" wrapText="1"/>
    </xf>
    <xf numFmtId="0" fontId="28" fillId="2" borderId="58" xfId="3" applyFont="1" applyFill="1" applyBorder="1" applyAlignment="1">
      <alignment horizontal="center" vertical="center" textRotation="255" wrapText="1"/>
    </xf>
    <xf numFmtId="0" fontId="28" fillId="2" borderId="74" xfId="3" applyFont="1" applyFill="1" applyBorder="1" applyAlignment="1">
      <alignment horizontal="center" vertical="center" textRotation="255" wrapText="1"/>
    </xf>
    <xf numFmtId="0" fontId="28" fillId="2" borderId="73" xfId="3" applyFont="1" applyFill="1" applyBorder="1" applyAlignment="1">
      <alignment horizontal="center" vertical="center" textRotation="255" wrapText="1"/>
    </xf>
    <xf numFmtId="0" fontId="28" fillId="2" borderId="59" xfId="3" applyFont="1" applyFill="1" applyBorder="1" applyAlignment="1">
      <alignment horizontal="center" vertical="center" textRotation="255" wrapText="1"/>
    </xf>
    <xf numFmtId="0" fontId="28" fillId="2" borderId="60" xfId="3" applyFont="1" applyFill="1" applyBorder="1" applyAlignment="1">
      <alignment horizontal="center" vertical="center" textRotation="255" wrapText="1"/>
    </xf>
    <xf numFmtId="179" fontId="22" fillId="0" borderId="40" xfId="3" applyNumberFormat="1" applyFont="1" applyBorder="1" applyAlignment="1">
      <alignment horizontal="right" vertical="center" wrapText="1"/>
    </xf>
    <xf numFmtId="179" fontId="22" fillId="0" borderId="16" xfId="3" applyNumberFormat="1" applyFont="1" applyBorder="1" applyAlignment="1">
      <alignment horizontal="right" vertical="center" wrapText="1"/>
    </xf>
    <xf numFmtId="179" fontId="22" fillId="0" borderId="52" xfId="3" applyNumberFormat="1" applyFont="1" applyBorder="1" applyAlignment="1">
      <alignment horizontal="right" vertical="center" wrapText="1"/>
    </xf>
    <xf numFmtId="0" fontId="21" fillId="2" borderId="40" xfId="4" applyFont="1" applyFill="1" applyBorder="1" applyAlignment="1">
      <alignment vertical="center" wrapText="1"/>
    </xf>
    <xf numFmtId="0" fontId="21" fillId="2" borderId="16" xfId="4" applyFont="1" applyFill="1" applyBorder="1" applyAlignment="1">
      <alignment vertical="center" wrapText="1"/>
    </xf>
    <xf numFmtId="0" fontId="21" fillId="2" borderId="52" xfId="4" applyFont="1" applyFill="1" applyBorder="1" applyAlignment="1">
      <alignment vertical="center" wrapText="1"/>
    </xf>
    <xf numFmtId="0" fontId="21" fillId="2" borderId="74" xfId="3" applyFont="1" applyFill="1" applyBorder="1" applyAlignment="1">
      <alignment horizontal="left" vertical="center" wrapText="1"/>
    </xf>
    <xf numFmtId="0" fontId="21" fillId="2" borderId="73" xfId="3" applyFont="1" applyFill="1" applyBorder="1" applyAlignment="1">
      <alignment horizontal="left" vertical="center" wrapText="1"/>
    </xf>
    <xf numFmtId="0" fontId="21" fillId="2" borderId="59" xfId="3" applyFont="1" applyFill="1" applyBorder="1" applyAlignment="1">
      <alignment horizontal="left" vertical="center" wrapText="1"/>
    </xf>
    <xf numFmtId="182" fontId="21" fillId="2" borderId="30" xfId="3" applyNumberFormat="1" applyFont="1" applyFill="1" applyBorder="1" applyAlignment="1">
      <alignment horizontal="center" vertical="center"/>
    </xf>
    <xf numFmtId="0" fontId="21" fillId="2" borderId="30" xfId="3" applyFont="1" applyFill="1" applyBorder="1" applyAlignment="1">
      <alignment horizontal="center" vertical="center"/>
    </xf>
    <xf numFmtId="0" fontId="32" fillId="6" borderId="65" xfId="3" applyFont="1" applyFill="1" applyBorder="1" applyAlignment="1">
      <alignment horizontal="center" vertical="center"/>
    </xf>
    <xf numFmtId="0" fontId="32" fillId="6" borderId="66" xfId="3" applyFont="1" applyFill="1" applyBorder="1" applyAlignment="1">
      <alignment horizontal="center" vertical="center"/>
    </xf>
    <xf numFmtId="0" fontId="31" fillId="2" borderId="0" xfId="3" applyFont="1" applyFill="1" applyAlignment="1">
      <alignment horizontal="right" vertical="center"/>
    </xf>
    <xf numFmtId="182" fontId="21" fillId="2" borderId="30"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shrinkToFit="1"/>
    </xf>
    <xf numFmtId="0" fontId="28" fillId="2" borderId="30" xfId="3" applyFont="1" applyFill="1" applyBorder="1" applyAlignment="1">
      <alignment horizontal="center" vertical="center"/>
    </xf>
    <xf numFmtId="0" fontId="28" fillId="2" borderId="55" xfId="3" applyFont="1" applyFill="1" applyBorder="1" applyAlignment="1">
      <alignment horizontal="center" vertical="center"/>
    </xf>
    <xf numFmtId="0" fontId="28" fillId="2" borderId="19" xfId="3" applyFont="1" applyFill="1" applyBorder="1" applyAlignment="1">
      <alignment horizontal="center" vertical="center"/>
    </xf>
    <xf numFmtId="0" fontId="30" fillId="2" borderId="0" xfId="3" applyFont="1" applyFill="1" applyAlignment="1">
      <alignment horizontal="left" vertical="center"/>
    </xf>
    <xf numFmtId="177" fontId="47" fillId="2" borderId="10" xfId="0" applyNumberFormat="1" applyFont="1" applyFill="1" applyBorder="1" applyAlignment="1">
      <alignment horizontal="center" vertical="center" wrapText="1"/>
    </xf>
    <xf numFmtId="177" fontId="47" fillId="2" borderId="11" xfId="0" applyNumberFormat="1" applyFont="1" applyFill="1" applyBorder="1" applyAlignment="1">
      <alignment horizontal="center"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40" fillId="3" borderId="53" xfId="3" applyFont="1" applyFill="1" applyBorder="1" applyAlignment="1">
      <alignment horizontal="center" vertical="center" wrapText="1"/>
    </xf>
    <xf numFmtId="0" fontId="40" fillId="3" borderId="54" xfId="3" applyFont="1" applyFill="1" applyBorder="1" applyAlignment="1">
      <alignment horizontal="center" vertical="center" wrapText="1"/>
    </xf>
    <xf numFmtId="0" fontId="40" fillId="3" borderId="40" xfId="3" applyFont="1" applyFill="1" applyBorder="1" applyAlignment="1">
      <alignment horizontal="center" vertical="center" wrapText="1"/>
    </xf>
    <xf numFmtId="0" fontId="40"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8"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8" fillId="3" borderId="15"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1"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23" xfId="0" applyFont="1" applyFill="1" applyBorder="1" applyAlignment="1">
      <alignment horizontal="center" vertical="center"/>
    </xf>
    <xf numFmtId="0" fontId="32" fillId="5" borderId="86" xfId="3" applyFont="1" applyFill="1" applyBorder="1" applyAlignment="1">
      <alignment horizontal="center" vertical="center" wrapText="1"/>
    </xf>
    <xf numFmtId="0" fontId="32" fillId="5" borderId="87" xfId="3" applyFont="1" applyFill="1" applyBorder="1" applyAlignment="1">
      <alignment horizontal="center" vertical="center" wrapText="1"/>
    </xf>
    <xf numFmtId="0" fontId="52" fillId="2" borderId="57" xfId="3" applyFont="1" applyFill="1" applyBorder="1" applyAlignment="1">
      <alignment horizontal="center"/>
    </xf>
    <xf numFmtId="0" fontId="52" fillId="2" borderId="33" xfId="3" applyFont="1" applyFill="1" applyBorder="1" applyAlignment="1">
      <alignment horizontal="center"/>
    </xf>
    <xf numFmtId="188" fontId="23" fillId="0" borderId="40" xfId="3" applyNumberFormat="1" applyFont="1" applyBorder="1" applyAlignment="1">
      <alignment horizontal="right" vertical="center" wrapText="1"/>
    </xf>
    <xf numFmtId="188" fontId="23" fillId="0" borderId="16" xfId="3" applyNumberFormat="1" applyFont="1" applyBorder="1" applyAlignment="1">
      <alignment horizontal="right" vertical="center" wrapText="1"/>
    </xf>
    <xf numFmtId="188" fontId="23" fillId="0" borderId="52" xfId="3" applyNumberFormat="1" applyFont="1" applyBorder="1" applyAlignment="1">
      <alignment horizontal="right" vertical="center" wrapText="1"/>
    </xf>
    <xf numFmtId="0" fontId="21" fillId="2" borderId="43" xfId="3" applyFont="1" applyFill="1" applyBorder="1" applyAlignment="1">
      <alignment horizontal="center" vertical="center" wrapText="1"/>
    </xf>
    <xf numFmtId="0" fontId="21" fillId="2" borderId="82" xfId="3" applyFont="1" applyFill="1" applyBorder="1" applyAlignment="1">
      <alignment horizontal="center" vertical="center" wrapText="1"/>
    </xf>
    <xf numFmtId="0" fontId="21" fillId="2" borderId="50"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21" fillId="2" borderId="50" xfId="3"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51" xfId="3" applyFont="1" applyFill="1" applyBorder="1" applyAlignment="1">
      <alignment horizontal="center" vertical="center" wrapText="1"/>
    </xf>
    <xf numFmtId="188" fontId="23" fillId="0" borderId="50" xfId="3" applyNumberFormat="1" applyFont="1" applyBorder="1" applyAlignment="1">
      <alignment horizontal="right" vertical="center" wrapText="1"/>
    </xf>
    <xf numFmtId="188" fontId="23" fillId="0" borderId="13" xfId="3" applyNumberFormat="1" applyFont="1" applyBorder="1" applyAlignment="1">
      <alignment horizontal="right" vertical="center" wrapText="1"/>
    </xf>
    <xf numFmtId="188" fontId="23" fillId="0" borderId="51" xfId="3" applyNumberFormat="1" applyFont="1" applyBorder="1" applyAlignment="1">
      <alignment horizontal="right" vertical="center" wrapText="1"/>
    </xf>
    <xf numFmtId="0" fontId="32" fillId="6" borderId="83" xfId="3" applyFont="1" applyFill="1" applyBorder="1" applyAlignment="1">
      <alignment horizontal="center" vertical="center"/>
    </xf>
    <xf numFmtId="0" fontId="32" fillId="6" borderId="68" xfId="3" applyFont="1" applyFill="1" applyBorder="1" applyAlignment="1">
      <alignment horizontal="center" vertical="center"/>
    </xf>
    <xf numFmtId="0" fontId="32" fillId="6" borderId="85" xfId="3" applyFont="1" applyFill="1" applyBorder="1" applyAlignment="1">
      <alignment horizontal="center" vertical="center"/>
    </xf>
    <xf numFmtId="0" fontId="32" fillId="6" borderId="67" xfId="3" applyFont="1" applyFill="1" applyBorder="1" applyAlignment="1">
      <alignment horizontal="center" vertical="center"/>
    </xf>
    <xf numFmtId="187" fontId="23" fillId="0" borderId="40" xfId="3" applyNumberFormat="1" applyFont="1" applyBorder="1" applyAlignment="1">
      <alignment horizontal="right" vertical="center" wrapText="1"/>
    </xf>
    <xf numFmtId="187" fontId="23" fillId="0" borderId="16" xfId="3" applyNumberFormat="1" applyFont="1" applyBorder="1" applyAlignment="1">
      <alignment horizontal="right" vertical="center" wrapText="1"/>
    </xf>
    <xf numFmtId="187" fontId="23" fillId="0" borderId="52" xfId="3" applyNumberFormat="1" applyFont="1" applyBorder="1" applyAlignment="1">
      <alignment horizontal="right" vertical="center" wrapText="1"/>
    </xf>
    <xf numFmtId="187" fontId="23" fillId="0" borderId="50" xfId="3" applyNumberFormat="1" applyFont="1" applyBorder="1" applyAlignment="1">
      <alignment horizontal="right" vertical="center" wrapText="1"/>
    </xf>
    <xf numFmtId="187" fontId="23" fillId="0" borderId="13" xfId="3" applyNumberFormat="1" applyFont="1" applyBorder="1" applyAlignment="1">
      <alignment horizontal="right" vertical="center" wrapText="1"/>
    </xf>
    <xf numFmtId="187" fontId="23" fillId="0" borderId="51" xfId="3" applyNumberFormat="1" applyFont="1" applyBorder="1" applyAlignment="1">
      <alignment horizontal="right" vertical="center" wrapText="1"/>
    </xf>
    <xf numFmtId="187" fontId="32" fillId="6" borderId="67" xfId="3" applyNumberFormat="1" applyFont="1" applyFill="1" applyBorder="1" applyAlignment="1">
      <alignment horizontal="center" vertical="center"/>
    </xf>
    <xf numFmtId="187" fontId="32" fillId="6" borderId="68" xfId="3" applyNumberFormat="1" applyFont="1" applyFill="1" applyBorder="1" applyAlignment="1">
      <alignment horizontal="center" vertical="center"/>
    </xf>
    <xf numFmtId="187" fontId="32" fillId="6" borderId="85" xfId="3" applyNumberFormat="1" applyFont="1" applyFill="1" applyBorder="1" applyAlignment="1">
      <alignment horizontal="center" vertical="center"/>
    </xf>
    <xf numFmtId="187" fontId="32" fillId="6" borderId="66" xfId="3" applyNumberFormat="1" applyFont="1" applyFill="1" applyBorder="1" applyAlignment="1">
      <alignment horizontal="center" vertical="center"/>
    </xf>
    <xf numFmtId="0" fontId="21" fillId="2" borderId="0" xfId="3" applyFont="1" applyFill="1" applyAlignment="1">
      <alignment vertical="center" wrapText="1"/>
    </xf>
    <xf numFmtId="0" fontId="21" fillId="2" borderId="72" xfId="3" applyFont="1" applyFill="1" applyBorder="1" applyAlignment="1">
      <alignment horizontal="center" vertical="center" wrapText="1"/>
    </xf>
    <xf numFmtId="0" fontId="28" fillId="5" borderId="45" xfId="3" applyFont="1" applyFill="1" applyBorder="1" applyAlignment="1">
      <alignment horizontal="center" vertical="center" wrapText="1"/>
    </xf>
    <xf numFmtId="0" fontId="28" fillId="5" borderId="49" xfId="3" applyFont="1" applyFill="1" applyBorder="1" applyAlignment="1">
      <alignment horizontal="center" vertical="center" wrapText="1"/>
    </xf>
    <xf numFmtId="0" fontId="28" fillId="2" borderId="72" xfId="3" applyFont="1" applyFill="1" applyBorder="1" applyAlignment="1">
      <alignment horizontal="center" vertical="center" wrapText="1"/>
    </xf>
    <xf numFmtId="0" fontId="28" fillId="2" borderId="0" xfId="3" applyFont="1" applyFill="1" applyAlignment="1">
      <alignment horizontal="center" vertical="center" wrapText="1"/>
    </xf>
    <xf numFmtId="0" fontId="32" fillId="5" borderId="42" xfId="3" applyFont="1" applyFill="1" applyBorder="1" applyAlignment="1">
      <alignment horizontal="center" vertical="center" wrapText="1"/>
    </xf>
    <xf numFmtId="0" fontId="32" fillId="5" borderId="44" xfId="3" applyFont="1" applyFill="1" applyBorder="1" applyAlignment="1">
      <alignment horizontal="center" vertical="center" wrapText="1"/>
    </xf>
    <xf numFmtId="0" fontId="32" fillId="5" borderId="46" xfId="3" applyFont="1" applyFill="1" applyBorder="1" applyAlignment="1">
      <alignment horizontal="center" vertical="center" wrapText="1"/>
    </xf>
    <xf numFmtId="0" fontId="32" fillId="5" borderId="48" xfId="3" applyFont="1" applyFill="1" applyBorder="1" applyAlignment="1">
      <alignment horizontal="center" vertical="center" wrapText="1"/>
    </xf>
    <xf numFmtId="182" fontId="21" fillId="2" borderId="0" xfId="3" applyNumberFormat="1" applyFont="1" applyFill="1" applyAlignment="1">
      <alignment horizontal="center" vertical="center" shrinkToFit="1"/>
    </xf>
    <xf numFmtId="49" fontId="6" fillId="9" borderId="1" xfId="0" applyNumberFormat="1" applyFont="1" applyFill="1" applyBorder="1" applyAlignment="1" applyProtection="1">
      <alignment horizontal="center" vertical="center"/>
      <protection locked="0"/>
    </xf>
    <xf numFmtId="49" fontId="6" fillId="9" borderId="1" xfId="0" applyNumberFormat="1" applyFont="1" applyFill="1" applyBorder="1" applyAlignment="1">
      <alignment horizontal="center" vertical="center"/>
    </xf>
    <xf numFmtId="183" fontId="22" fillId="0" borderId="19" xfId="4" applyNumberFormat="1" applyFont="1" applyFill="1" applyBorder="1" applyAlignment="1">
      <alignment vertical="center"/>
    </xf>
    <xf numFmtId="183" fontId="22" fillId="0" borderId="30" xfId="4" applyNumberFormat="1" applyFont="1" applyFill="1" applyBorder="1" applyAlignment="1">
      <alignment vertical="center"/>
    </xf>
    <xf numFmtId="179" fontId="22" fillId="0" borderId="38" xfId="3" applyNumberFormat="1" applyFont="1" applyFill="1" applyBorder="1">
      <alignment vertical="center"/>
    </xf>
    <xf numFmtId="179" fontId="22" fillId="0" borderId="39" xfId="3" applyNumberFormat="1" applyFont="1" applyFill="1" applyBorder="1">
      <alignment vertical="center"/>
    </xf>
    <xf numFmtId="179" fontId="22" fillId="0" borderId="71" xfId="3" applyNumberFormat="1" applyFont="1" applyFill="1" applyBorder="1">
      <alignment vertical="center"/>
    </xf>
    <xf numFmtId="179" fontId="22" fillId="0" borderId="75" xfId="3" applyNumberFormat="1" applyFont="1" applyFill="1" applyBorder="1">
      <alignment vertical="center"/>
    </xf>
    <xf numFmtId="179" fontId="22" fillId="0" borderId="76" xfId="3" applyNumberFormat="1" applyFont="1" applyFill="1" applyBorder="1">
      <alignment vertical="center"/>
    </xf>
    <xf numFmtId="179" fontId="22" fillId="0" borderId="77" xfId="3" applyNumberFormat="1" applyFont="1" applyFill="1" applyBorder="1">
      <alignment vertical="center"/>
    </xf>
    <xf numFmtId="179" fontId="22" fillId="0" borderId="38" xfId="5" applyNumberFormat="1" applyFont="1" applyFill="1" applyBorder="1" applyAlignment="1">
      <alignment vertical="center"/>
    </xf>
    <xf numFmtId="179" fontId="22" fillId="0" borderId="39" xfId="5" applyNumberFormat="1" applyFont="1" applyFill="1" applyBorder="1" applyAlignment="1">
      <alignment vertical="center"/>
    </xf>
    <xf numFmtId="179" fontId="22" fillId="0" borderId="17" xfId="5" applyNumberFormat="1" applyFont="1" applyFill="1" applyBorder="1" applyAlignment="1">
      <alignment vertical="center"/>
    </xf>
    <xf numFmtId="179" fontId="22" fillId="0" borderId="38" xfId="3" applyNumberFormat="1" applyFont="1" applyFill="1" applyBorder="1" applyAlignment="1">
      <alignment horizontal="right" vertical="center"/>
    </xf>
    <xf numFmtId="179" fontId="22" fillId="0" borderId="39" xfId="3" applyNumberFormat="1" applyFont="1" applyFill="1" applyBorder="1" applyAlignment="1">
      <alignment horizontal="right" vertical="center"/>
    </xf>
    <xf numFmtId="179" fontId="22" fillId="0" borderId="17" xfId="3" applyNumberFormat="1" applyFont="1" applyFill="1" applyBorder="1" applyAlignment="1">
      <alignment horizontal="right" vertical="center"/>
    </xf>
    <xf numFmtId="179" fontId="29" fillId="0" borderId="38" xfId="3" applyNumberFormat="1" applyFont="1" applyFill="1" applyBorder="1" applyAlignment="1">
      <alignment horizontal="right" vertical="center" wrapText="1"/>
    </xf>
    <xf numFmtId="179" fontId="29" fillId="0" borderId="39" xfId="3" applyNumberFormat="1" applyFont="1" applyFill="1" applyBorder="1" applyAlignment="1">
      <alignment horizontal="right" vertical="center" wrapText="1"/>
    </xf>
    <xf numFmtId="179" fontId="22" fillId="0" borderId="39" xfId="3" applyNumberFormat="1" applyFont="1" applyFill="1" applyBorder="1" applyAlignment="1">
      <alignment horizontal="right" vertical="center" wrapText="1"/>
    </xf>
    <xf numFmtId="179" fontId="22" fillId="0" borderId="17" xfId="3" applyNumberFormat="1" applyFont="1" applyFill="1" applyBorder="1" applyAlignment="1">
      <alignment horizontal="right" vertical="center" wrapText="1"/>
    </xf>
    <xf numFmtId="179" fontId="22" fillId="0" borderId="71" xfId="3" applyNumberFormat="1" applyFont="1" applyFill="1" applyBorder="1" applyAlignment="1">
      <alignment horizontal="right" vertical="center"/>
    </xf>
    <xf numFmtId="177" fontId="22" fillId="0" borderId="79" xfId="3" applyNumberFormat="1" applyFont="1" applyFill="1" applyBorder="1" applyAlignment="1">
      <alignment horizontal="right" vertical="center"/>
    </xf>
    <xf numFmtId="177" fontId="22" fillId="0" borderId="80" xfId="3" applyNumberFormat="1" applyFont="1" applyFill="1" applyBorder="1" applyAlignment="1">
      <alignment horizontal="right" vertical="center"/>
    </xf>
    <xf numFmtId="177" fontId="22" fillId="0" borderId="81" xfId="3" applyNumberFormat="1" applyFont="1" applyFill="1" applyBorder="1" applyAlignment="1">
      <alignment horizontal="right" vertical="center"/>
    </xf>
    <xf numFmtId="182" fontId="22" fillId="0" borderId="12" xfId="3" applyNumberFormat="1" applyFont="1" applyFill="1" applyBorder="1" applyAlignment="1">
      <alignment horizontal="right" vertical="center"/>
    </xf>
    <xf numFmtId="182" fontId="22" fillId="0" borderId="51" xfId="3" applyNumberFormat="1" applyFont="1" applyFill="1" applyBorder="1" applyAlignment="1">
      <alignment horizontal="right" vertical="center"/>
    </xf>
    <xf numFmtId="182" fontId="22" fillId="0" borderId="54" xfId="3" applyNumberFormat="1" applyFont="1" applyFill="1" applyBorder="1" applyAlignment="1">
      <alignment horizontal="right" vertical="center"/>
    </xf>
    <xf numFmtId="0" fontId="22" fillId="0" borderId="25" xfId="3" applyFont="1" applyFill="1" applyBorder="1" applyAlignment="1">
      <alignment horizontal="right" vertical="center"/>
    </xf>
    <xf numFmtId="0" fontId="22" fillId="0" borderId="12" xfId="3" applyFont="1" applyFill="1" applyBorder="1" applyAlignment="1">
      <alignment horizontal="center" vertical="center" wrapText="1"/>
    </xf>
    <xf numFmtId="0" fontId="22" fillId="0" borderId="51" xfId="3" applyFont="1" applyFill="1" applyBorder="1" applyAlignment="1">
      <alignment horizontal="center" vertical="center" wrapText="1"/>
    </xf>
    <xf numFmtId="0" fontId="35" fillId="0" borderId="50" xfId="3" applyFont="1" applyFill="1" applyBorder="1" applyAlignment="1">
      <alignment horizontal="center" vertical="center" wrapText="1"/>
    </xf>
    <xf numFmtId="0" fontId="35" fillId="0" borderId="13" xfId="3" applyFont="1" applyFill="1" applyBorder="1" applyAlignment="1">
      <alignment horizontal="center" vertical="center" wrapText="1"/>
    </xf>
    <xf numFmtId="0" fontId="35" fillId="0" borderId="51" xfId="3" applyFont="1" applyFill="1" applyBorder="1" applyAlignment="1">
      <alignment horizontal="center" vertical="center" wrapText="1"/>
    </xf>
    <xf numFmtId="0" fontId="36" fillId="0" borderId="50"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51" xfId="3" applyFont="1" applyFill="1" applyBorder="1" applyAlignment="1">
      <alignment horizontal="center" vertical="center" wrapText="1"/>
    </xf>
    <xf numFmtId="0" fontId="22" fillId="0" borderId="50" xfId="3"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9" fillId="0" borderId="50" xfId="3" applyFont="1" applyFill="1" applyBorder="1" applyAlignment="1">
      <alignment horizontal="center" vertical="center"/>
    </xf>
    <xf numFmtId="0" fontId="29" fillId="0" borderId="13" xfId="3" applyFont="1" applyFill="1" applyBorder="1" applyAlignment="1">
      <alignment horizontal="center" vertical="center"/>
    </xf>
    <xf numFmtId="0" fontId="29" fillId="0" borderId="51" xfId="3" applyFont="1" applyFill="1" applyBorder="1" applyAlignment="1">
      <alignment horizontal="center" vertical="center"/>
    </xf>
    <xf numFmtId="0" fontId="22" fillId="0" borderId="50" xfId="3" applyFont="1" applyFill="1" applyBorder="1" applyAlignment="1" applyProtection="1">
      <alignment horizontal="center" vertical="center" wrapText="1"/>
      <protection locked="0"/>
    </xf>
    <xf numFmtId="0" fontId="22" fillId="0" borderId="13" xfId="3" applyFont="1" applyFill="1" applyBorder="1" applyAlignment="1" applyProtection="1">
      <alignment horizontal="center" vertical="center" wrapText="1"/>
      <protection locked="0"/>
    </xf>
    <xf numFmtId="0" fontId="22" fillId="0" borderId="51" xfId="3" applyFont="1" applyFill="1" applyBorder="1" applyAlignment="1" applyProtection="1">
      <alignment horizontal="center" vertical="center" wrapText="1"/>
      <protection locked="0"/>
    </xf>
    <xf numFmtId="184" fontId="22" fillId="0" borderId="50" xfId="3" applyNumberFormat="1" applyFont="1" applyFill="1" applyBorder="1" applyAlignment="1">
      <alignment horizontal="center" vertical="center" wrapText="1"/>
    </xf>
    <xf numFmtId="184" fontId="22" fillId="0" borderId="13" xfId="3" applyNumberFormat="1" applyFont="1" applyFill="1" applyBorder="1" applyAlignment="1">
      <alignment horizontal="center" vertical="center" wrapText="1"/>
    </xf>
    <xf numFmtId="184" fontId="22" fillId="0" borderId="51" xfId="3" applyNumberFormat="1" applyFont="1" applyFill="1" applyBorder="1" applyAlignment="1">
      <alignment horizontal="center" vertical="center" wrapText="1"/>
    </xf>
    <xf numFmtId="180" fontId="22" fillId="0" borderId="40" xfId="3" applyNumberFormat="1" applyFont="1" applyFill="1" applyBorder="1" applyAlignment="1">
      <alignment horizontal="center" vertical="center" wrapText="1"/>
    </xf>
    <xf numFmtId="180" fontId="22" fillId="0" borderId="16" xfId="3" applyNumberFormat="1" applyFont="1" applyFill="1" applyBorder="1" applyAlignment="1">
      <alignment horizontal="center" vertical="center" wrapText="1"/>
    </xf>
    <xf numFmtId="180" fontId="22" fillId="0" borderId="17" xfId="3" applyNumberFormat="1" applyFont="1" applyFill="1" applyBorder="1" applyAlignment="1">
      <alignment horizontal="center" vertical="center" wrapText="1"/>
    </xf>
    <xf numFmtId="0" fontId="35" fillId="0" borderId="15" xfId="3" applyFont="1" applyFill="1" applyBorder="1" applyAlignment="1">
      <alignment horizontal="center" vertical="center" wrapText="1"/>
    </xf>
    <xf numFmtId="0" fontId="35" fillId="0" borderId="52" xfId="3" applyFont="1" applyFill="1" applyBorder="1" applyAlignment="1">
      <alignment horizontal="center" vertical="center" wrapText="1"/>
    </xf>
    <xf numFmtId="0" fontId="35" fillId="0" borderId="40" xfId="3" applyFont="1" applyFill="1" applyBorder="1" applyAlignment="1">
      <alignment horizontal="center" vertical="center" wrapText="1"/>
    </xf>
    <xf numFmtId="0" fontId="35" fillId="0" borderId="16" xfId="3" applyFont="1" applyFill="1" applyBorder="1" applyAlignment="1">
      <alignment horizontal="center" vertical="center" wrapText="1"/>
    </xf>
    <xf numFmtId="0" fontId="22" fillId="0" borderId="40" xfId="3" applyFont="1" applyFill="1" applyBorder="1" applyAlignment="1">
      <alignment horizontal="center" vertical="center" wrapText="1"/>
    </xf>
    <xf numFmtId="0" fontId="22" fillId="0" borderId="16" xfId="3" applyFont="1" applyFill="1" applyBorder="1" applyAlignment="1">
      <alignment horizontal="center" vertical="center" wrapText="1"/>
    </xf>
    <xf numFmtId="0" fontId="22" fillId="0" borderId="52" xfId="3" applyFont="1" applyFill="1" applyBorder="1" applyAlignment="1">
      <alignment horizontal="center" vertical="center" wrapText="1"/>
    </xf>
    <xf numFmtId="0" fontId="29" fillId="0" borderId="40" xfId="3" applyFont="1" applyFill="1" applyBorder="1" applyAlignment="1">
      <alignment horizontal="center" vertical="center"/>
    </xf>
    <xf numFmtId="0" fontId="29" fillId="0" borderId="16" xfId="3" applyFont="1" applyFill="1" applyBorder="1" applyAlignment="1">
      <alignment horizontal="center" vertical="center"/>
    </xf>
    <xf numFmtId="0" fontId="29" fillId="0" borderId="52" xfId="3" applyFont="1" applyFill="1" applyBorder="1" applyAlignment="1">
      <alignment horizontal="center" vertical="center"/>
    </xf>
    <xf numFmtId="184" fontId="22" fillId="0" borderId="40" xfId="3" applyNumberFormat="1" applyFont="1" applyFill="1" applyBorder="1" applyAlignment="1">
      <alignment horizontal="center" vertical="center" wrapText="1"/>
    </xf>
    <xf numFmtId="184" fontId="22" fillId="0" borderId="16" xfId="3" applyNumberFormat="1" applyFont="1" applyFill="1" applyBorder="1" applyAlignment="1">
      <alignment horizontal="center" vertical="center" wrapText="1"/>
    </xf>
    <xf numFmtId="184" fontId="22" fillId="0" borderId="52" xfId="3" applyNumberFormat="1" applyFont="1" applyFill="1" applyBorder="1" applyAlignment="1">
      <alignment horizontal="center" vertical="center" wrapText="1"/>
    </xf>
    <xf numFmtId="0" fontId="22" fillId="0" borderId="21" xfId="3" applyFont="1" applyFill="1" applyBorder="1" applyAlignment="1">
      <alignment vertical="center" wrapText="1"/>
    </xf>
    <xf numFmtId="0" fontId="22" fillId="0" borderId="54" xfId="3" applyFont="1" applyFill="1" applyBorder="1" applyAlignment="1">
      <alignment vertical="center" wrapText="1"/>
    </xf>
    <xf numFmtId="0" fontId="22" fillId="0" borderId="53" xfId="3" applyFont="1" applyFill="1" applyBorder="1" applyAlignment="1">
      <alignment vertical="center" wrapText="1"/>
    </xf>
    <xf numFmtId="0" fontId="22" fillId="0" borderId="22" xfId="3" applyFont="1" applyFill="1" applyBorder="1" applyAlignment="1">
      <alignment vertical="center" wrapText="1"/>
    </xf>
    <xf numFmtId="0" fontId="22" fillId="0" borderId="53" xfId="3" applyFont="1" applyFill="1" applyBorder="1" applyAlignment="1">
      <alignment horizontal="center" vertical="center"/>
    </xf>
    <xf numFmtId="0" fontId="22" fillId="0" borderId="22" xfId="3" applyFont="1" applyFill="1" applyBorder="1" applyAlignment="1">
      <alignment horizontal="center" vertical="center"/>
    </xf>
    <xf numFmtId="0" fontId="22" fillId="0" borderId="54" xfId="3" applyFont="1" applyFill="1" applyBorder="1" applyAlignment="1">
      <alignment horizontal="center" vertical="center"/>
    </xf>
    <xf numFmtId="0" fontId="22" fillId="0" borderId="53" xfId="3" applyFont="1" applyFill="1" applyBorder="1" applyAlignment="1">
      <alignment horizontal="center" vertical="center" wrapText="1"/>
    </xf>
    <xf numFmtId="0" fontId="22" fillId="0" borderId="22" xfId="3" applyFont="1" applyFill="1" applyBorder="1" applyAlignment="1">
      <alignment horizontal="center" vertical="center" wrapText="1"/>
    </xf>
    <xf numFmtId="0" fontId="22" fillId="0" borderId="54" xfId="3" applyFont="1" applyFill="1" applyBorder="1" applyAlignment="1">
      <alignment horizontal="center" vertical="center" wrapText="1"/>
    </xf>
    <xf numFmtId="184" fontId="22" fillId="0" borderId="53" xfId="3" applyNumberFormat="1" applyFont="1" applyFill="1" applyBorder="1" applyAlignment="1">
      <alignment vertical="center" wrapText="1"/>
    </xf>
    <xf numFmtId="184" fontId="22" fillId="0" borderId="22" xfId="3" applyNumberFormat="1" applyFont="1" applyFill="1" applyBorder="1" applyAlignment="1">
      <alignment vertical="center" wrapText="1"/>
    </xf>
    <xf numFmtId="184" fontId="22" fillId="0" borderId="54" xfId="3" applyNumberFormat="1" applyFont="1" applyFill="1" applyBorder="1" applyAlignment="1">
      <alignment vertical="center" wrapText="1"/>
    </xf>
    <xf numFmtId="180" fontId="22" fillId="0" borderId="53" xfId="3" applyNumberFormat="1" applyFont="1" applyFill="1" applyBorder="1" applyAlignment="1">
      <alignment vertical="center" wrapText="1"/>
    </xf>
    <xf numFmtId="180" fontId="22" fillId="0" borderId="22" xfId="3" applyNumberFormat="1" applyFont="1" applyFill="1" applyBorder="1" applyAlignment="1">
      <alignment vertical="center" wrapText="1"/>
    </xf>
    <xf numFmtId="180" fontId="22" fillId="0" borderId="23" xfId="3" applyNumberFormat="1" applyFont="1" applyFill="1" applyBorder="1" applyAlignment="1">
      <alignment vertical="center" wrapText="1"/>
    </xf>
    <xf numFmtId="181" fontId="22" fillId="0" borderId="16" xfId="3" applyNumberFormat="1" applyFont="1" applyFill="1" applyBorder="1" applyAlignment="1">
      <alignment horizontal="center" vertical="center" wrapText="1"/>
    </xf>
    <xf numFmtId="0" fontId="21" fillId="0" borderId="40" xfId="3" applyFont="1" applyFill="1" applyBorder="1" applyAlignment="1">
      <alignment horizontal="center" vertical="center"/>
    </xf>
    <xf numFmtId="0" fontId="21" fillId="0" borderId="52" xfId="3" applyFont="1" applyFill="1" applyBorder="1" applyAlignment="1">
      <alignment horizontal="center" vertical="center"/>
    </xf>
    <xf numFmtId="0" fontId="21" fillId="0" borderId="56" xfId="3" applyFont="1" applyFill="1" applyBorder="1" applyAlignment="1">
      <alignment horizontal="center" vertical="center"/>
    </xf>
    <xf numFmtId="0" fontId="21" fillId="0" borderId="57" xfId="3" applyFont="1" applyFill="1" applyBorder="1" applyAlignment="1">
      <alignment horizontal="center" vertical="center"/>
    </xf>
    <xf numFmtId="0" fontId="21" fillId="0" borderId="58" xfId="3" applyFont="1" applyFill="1" applyBorder="1" applyAlignment="1">
      <alignment horizontal="center" vertical="center"/>
    </xf>
    <xf numFmtId="0" fontId="21" fillId="0" borderId="59" xfId="3" applyFont="1" applyFill="1" applyBorder="1" applyAlignment="1">
      <alignment horizontal="center" vertical="center"/>
    </xf>
    <xf numFmtId="0" fontId="21" fillId="0" borderId="33" xfId="3" applyFont="1" applyFill="1" applyBorder="1" applyAlignment="1">
      <alignment horizontal="center" vertical="center"/>
    </xf>
    <xf numFmtId="0" fontId="21" fillId="0" borderId="60" xfId="3" applyFont="1" applyFill="1" applyBorder="1" applyAlignment="1">
      <alignment horizontal="center" vertical="center"/>
    </xf>
    <xf numFmtId="0" fontId="2" fillId="0" borderId="56" xfId="3" applyFont="1" applyFill="1" applyBorder="1" applyAlignment="1">
      <alignment horizontal="center" vertical="center"/>
    </xf>
    <xf numFmtId="0" fontId="2" fillId="0" borderId="57" xfId="3" applyFont="1" applyFill="1" applyBorder="1" applyAlignment="1">
      <alignment horizontal="center" vertical="center"/>
    </xf>
    <xf numFmtId="0" fontId="2" fillId="0" borderId="58" xfId="3" applyFont="1" applyFill="1" applyBorder="1" applyAlignment="1">
      <alignment horizontal="center" vertical="center"/>
    </xf>
    <xf numFmtId="0" fontId="2" fillId="0" borderId="59" xfId="3" applyFont="1" applyFill="1" applyBorder="1" applyAlignment="1">
      <alignment horizontal="center" vertical="center"/>
    </xf>
    <xf numFmtId="0" fontId="2" fillId="0" borderId="33" xfId="3" applyFont="1" applyFill="1" applyBorder="1" applyAlignment="1">
      <alignment horizontal="center" vertical="center"/>
    </xf>
    <xf numFmtId="0" fontId="2" fillId="0" borderId="60" xfId="3" applyFont="1" applyFill="1" applyBorder="1" applyAlignment="1">
      <alignment horizontal="center" vertical="center"/>
    </xf>
    <xf numFmtId="0" fontId="21" fillId="9" borderId="57" xfId="3" applyFont="1" applyFill="1" applyBorder="1" applyAlignment="1">
      <alignment horizontal="center" vertical="center"/>
    </xf>
    <xf numFmtId="0" fontId="21" fillId="9" borderId="33" xfId="3" applyFont="1" applyFill="1" applyBorder="1" applyAlignment="1">
      <alignment horizontal="center" vertical="center"/>
    </xf>
    <xf numFmtId="0" fontId="2" fillId="9" borderId="1" xfId="0" applyFont="1" applyFill="1" applyBorder="1" applyAlignment="1">
      <alignment horizontal="left" vertical="center"/>
    </xf>
    <xf numFmtId="0" fontId="2" fillId="9" borderId="2" xfId="0" applyFont="1" applyFill="1" applyBorder="1" applyAlignment="1">
      <alignment vertical="center"/>
    </xf>
    <xf numFmtId="0" fontId="6" fillId="9" borderId="3" xfId="0" applyFont="1" applyFill="1" applyBorder="1" applyAlignment="1">
      <alignment horizontal="center" vertical="center"/>
    </xf>
    <xf numFmtId="0" fontId="2" fillId="9" borderId="3" xfId="0" applyFont="1" applyFill="1" applyBorder="1" applyAlignment="1">
      <alignment vertical="center"/>
    </xf>
    <xf numFmtId="0" fontId="2" fillId="9" borderId="4" xfId="0" applyFont="1" applyFill="1" applyBorder="1" applyAlignment="1">
      <alignment vertical="center"/>
    </xf>
    <xf numFmtId="0" fontId="2" fillId="0" borderId="5" xfId="0" applyFont="1" applyFill="1" applyBorder="1" applyAlignment="1">
      <alignment horizontal="left" vertical="center"/>
    </xf>
    <xf numFmtId="0" fontId="2" fillId="0" borderId="0" xfId="0" applyFont="1" applyFill="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left" vertical="center" wrapText="1"/>
    </xf>
    <xf numFmtId="181" fontId="23" fillId="0" borderId="16" xfId="3" applyNumberFormat="1" applyFont="1" applyFill="1" applyBorder="1" applyAlignment="1">
      <alignment horizontal="center" vertical="center" wrapText="1"/>
    </xf>
    <xf numFmtId="0" fontId="23" fillId="0" borderId="42" xfId="3" applyFont="1" applyFill="1" applyBorder="1" applyAlignment="1">
      <alignment horizontal="center" vertical="center" wrapText="1"/>
    </xf>
    <xf numFmtId="0" fontId="23" fillId="0" borderId="44" xfId="3" applyFont="1" applyFill="1" applyBorder="1" applyAlignment="1">
      <alignment horizontal="center" vertical="center" wrapText="1"/>
    </xf>
    <xf numFmtId="0" fontId="23" fillId="0" borderId="43" xfId="3" applyFont="1" applyFill="1" applyBorder="1" applyAlignment="1">
      <alignment horizontal="center" vertical="center" wrapText="1"/>
    </xf>
    <xf numFmtId="0" fontId="23" fillId="0" borderId="82" xfId="3" applyFont="1" applyFill="1" applyBorder="1" applyAlignment="1">
      <alignment horizontal="center" vertical="center" wrapText="1"/>
    </xf>
    <xf numFmtId="0" fontId="23" fillId="0" borderId="43" xfId="3" applyFont="1" applyFill="1" applyBorder="1" applyAlignment="1">
      <alignment horizontal="center" vertical="center"/>
    </xf>
    <xf numFmtId="0" fontId="23" fillId="0" borderId="82" xfId="3" applyFont="1" applyFill="1" applyBorder="1" applyAlignment="1">
      <alignment horizontal="center" vertical="center"/>
    </xf>
    <xf numFmtId="0" fontId="23" fillId="0" borderId="44" xfId="3" applyFont="1" applyFill="1" applyBorder="1" applyAlignment="1">
      <alignment horizontal="center" vertical="center"/>
    </xf>
    <xf numFmtId="0" fontId="23" fillId="0" borderId="45" xfId="3" applyFont="1" applyFill="1" applyBorder="1" applyAlignment="1">
      <alignment horizontal="center" vertical="center" wrapText="1"/>
    </xf>
    <xf numFmtId="0" fontId="23" fillId="0" borderId="15" xfId="3" applyFont="1" applyFill="1" applyBorder="1" applyAlignment="1">
      <alignment horizontal="center" vertical="center" wrapText="1"/>
    </xf>
    <xf numFmtId="0" fontId="23" fillId="0" borderId="52" xfId="3" applyFont="1" applyFill="1" applyBorder="1" applyAlignment="1">
      <alignment horizontal="center" vertical="center" wrapText="1"/>
    </xf>
    <xf numFmtId="0" fontId="23" fillId="0" borderId="40" xfId="3" applyFont="1" applyFill="1" applyBorder="1" applyAlignment="1">
      <alignment horizontal="center" vertical="center" wrapText="1"/>
    </xf>
    <xf numFmtId="0" fontId="23" fillId="0" borderId="16" xfId="3" applyFont="1" applyFill="1" applyBorder="1" applyAlignment="1">
      <alignment horizontal="center" vertical="center" wrapText="1"/>
    </xf>
    <xf numFmtId="0" fontId="23" fillId="0" borderId="40"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52" xfId="3" applyFont="1" applyFill="1" applyBorder="1" applyAlignment="1">
      <alignment horizontal="center" vertical="center"/>
    </xf>
    <xf numFmtId="0" fontId="23" fillId="0" borderId="17" xfId="3" applyFont="1" applyFill="1" applyBorder="1" applyAlignment="1">
      <alignment horizontal="center" vertical="center" wrapText="1"/>
    </xf>
    <xf numFmtId="0" fontId="23" fillId="0" borderId="15" xfId="3" applyFont="1" applyFill="1" applyBorder="1" applyAlignment="1">
      <alignment vertical="center" wrapText="1"/>
    </xf>
    <xf numFmtId="0" fontId="23" fillId="0" borderId="52" xfId="3" applyFont="1" applyFill="1" applyBorder="1" applyAlignment="1">
      <alignment vertical="center" wrapText="1"/>
    </xf>
    <xf numFmtId="0" fontId="23" fillId="0" borderId="40" xfId="3" applyFont="1" applyFill="1" applyBorder="1" applyAlignment="1">
      <alignment vertical="center" wrapText="1"/>
    </xf>
    <xf numFmtId="0" fontId="23" fillId="0" borderId="16" xfId="3" applyFont="1" applyFill="1" applyBorder="1" applyAlignment="1">
      <alignment vertical="center" wrapText="1"/>
    </xf>
    <xf numFmtId="0" fontId="23" fillId="0" borderId="40" xfId="3" applyFont="1" applyFill="1" applyBorder="1" applyAlignment="1">
      <alignment horizontal="right" vertical="center"/>
    </xf>
    <xf numFmtId="0" fontId="23" fillId="0" borderId="16" xfId="3" applyFont="1" applyFill="1" applyBorder="1" applyAlignment="1">
      <alignment horizontal="right" vertical="center"/>
    </xf>
    <xf numFmtId="0" fontId="23" fillId="0" borderId="52" xfId="3" applyFont="1" applyFill="1" applyBorder="1" applyAlignment="1">
      <alignment horizontal="right" vertical="center"/>
    </xf>
    <xf numFmtId="0" fontId="23" fillId="0" borderId="17" xfId="3" applyFont="1" applyFill="1" applyBorder="1" applyAlignment="1">
      <alignment vertical="center" wrapText="1"/>
    </xf>
    <xf numFmtId="0" fontId="23" fillId="0" borderId="72" xfId="3" applyFont="1" applyFill="1" applyBorder="1" applyAlignment="1">
      <alignment horizontal="center" vertical="center" wrapText="1"/>
    </xf>
    <xf numFmtId="0" fontId="23" fillId="0" borderId="73" xfId="3" applyFont="1" applyFill="1" applyBorder="1" applyAlignment="1">
      <alignment horizontal="center" vertical="center" wrapText="1"/>
    </xf>
    <xf numFmtId="0" fontId="23" fillId="0" borderId="78" xfId="3" applyFont="1" applyFill="1" applyBorder="1" applyAlignment="1">
      <alignment horizontal="center" vertical="center" wrapText="1"/>
    </xf>
    <xf numFmtId="0" fontId="23" fillId="0" borderId="60" xfId="3" applyFont="1" applyFill="1" applyBorder="1" applyAlignment="1">
      <alignment horizontal="center" vertical="center" wrapText="1"/>
    </xf>
    <xf numFmtId="187" fontId="40" fillId="0" borderId="38" xfId="5" applyNumberFormat="1" applyFont="1" applyFill="1" applyBorder="1" applyAlignment="1">
      <alignment horizontal="right" vertical="center"/>
    </xf>
    <xf numFmtId="187" fontId="40" fillId="0" borderId="39" xfId="5" applyNumberFormat="1" applyFont="1" applyFill="1" applyBorder="1" applyAlignment="1">
      <alignment horizontal="right" vertical="center"/>
    </xf>
    <xf numFmtId="187" fontId="40" fillId="0" borderId="17" xfId="5" applyNumberFormat="1" applyFont="1" applyFill="1" applyBorder="1" applyAlignment="1">
      <alignment horizontal="right" vertical="center"/>
    </xf>
    <xf numFmtId="187" fontId="23" fillId="0" borderId="38" xfId="5" applyNumberFormat="1" applyFont="1" applyFill="1" applyBorder="1" applyAlignment="1">
      <alignment horizontal="right" vertical="center"/>
    </xf>
    <xf numFmtId="187" fontId="23" fillId="0" borderId="39" xfId="5" applyNumberFormat="1" applyFont="1" applyFill="1" applyBorder="1" applyAlignment="1">
      <alignment horizontal="right" vertical="center"/>
    </xf>
    <xf numFmtId="187" fontId="23" fillId="0" borderId="17" xfId="5" applyNumberFormat="1" applyFont="1" applyFill="1" applyBorder="1" applyAlignment="1">
      <alignment horizontal="right" vertical="center"/>
    </xf>
    <xf numFmtId="189" fontId="23" fillId="0" borderId="38" xfId="5" applyNumberFormat="1" applyFont="1" applyFill="1" applyBorder="1" applyAlignment="1">
      <alignment vertical="center"/>
    </xf>
    <xf numFmtId="189" fontId="23" fillId="0" borderId="39" xfId="5" applyNumberFormat="1" applyFont="1" applyFill="1" applyBorder="1" applyAlignment="1">
      <alignment vertical="center"/>
    </xf>
    <xf numFmtId="189" fontId="23" fillId="0" borderId="17" xfId="5" applyNumberFormat="1" applyFont="1" applyFill="1" applyBorder="1" applyAlignment="1">
      <alignment vertical="center"/>
    </xf>
    <xf numFmtId="0" fontId="21" fillId="9" borderId="33" xfId="3" applyFont="1" applyFill="1" applyBorder="1">
      <alignment vertical="center"/>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228600</xdr:colOff>
      <xdr:row>5</xdr:row>
      <xdr:rowOff>101600</xdr:rowOff>
    </xdr:from>
    <xdr:to>
      <xdr:col>52</xdr:col>
      <xdr:colOff>215900</xdr:colOff>
      <xdr:row>9</xdr:row>
      <xdr:rowOff>44450</xdr:rowOff>
    </xdr:to>
    <xdr:sp macro="" textlink="">
      <xdr:nvSpPr>
        <xdr:cNvPr id="29" name="正方形/長方形 28">
          <a:extLst>
            <a:ext uri="{FF2B5EF4-FFF2-40B4-BE49-F238E27FC236}">
              <a16:creationId xmlns:a16="http://schemas.microsoft.com/office/drawing/2014/main" id="{C088B23C-4BC7-BF54-3954-71045D03754D}"/>
            </a:ext>
          </a:extLst>
        </xdr:cNvPr>
        <xdr:cNvSpPr/>
      </xdr:nvSpPr>
      <xdr:spPr>
        <a:xfrm>
          <a:off x="7670800" y="93980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twoCellAnchor>
    <xdr:from>
      <xdr:col>6</xdr:col>
      <xdr:colOff>209550</xdr:colOff>
      <xdr:row>0</xdr:row>
      <xdr:rowOff>107950</xdr:rowOff>
    </xdr:from>
    <xdr:to>
      <xdr:col>10</xdr:col>
      <xdr:colOff>381000</xdr:colOff>
      <xdr:row>3</xdr:row>
      <xdr:rowOff>88900</xdr:rowOff>
    </xdr:to>
    <xdr:sp macro="" textlink="">
      <xdr:nvSpPr>
        <xdr:cNvPr id="3" name="正方形/長方形 2">
          <a:extLst>
            <a:ext uri="{FF2B5EF4-FFF2-40B4-BE49-F238E27FC236}">
              <a16:creationId xmlns:a16="http://schemas.microsoft.com/office/drawing/2014/main" id="{EBA389C1-F718-4997-B005-C0D090B8FA06}"/>
            </a:ext>
          </a:extLst>
        </xdr:cNvPr>
        <xdr:cNvSpPr/>
      </xdr:nvSpPr>
      <xdr:spPr>
        <a:xfrm>
          <a:off x="4406900" y="10795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twoCellAnchor>
    <xdr:from>
      <xdr:col>58</xdr:col>
      <xdr:colOff>40747</xdr:colOff>
      <xdr:row>8</xdr:row>
      <xdr:rowOff>33958</xdr:rowOff>
    </xdr:from>
    <xdr:to>
      <xdr:col>61</xdr:col>
      <xdr:colOff>424634</xdr:colOff>
      <xdr:row>11</xdr:row>
      <xdr:rowOff>27031</xdr:rowOff>
    </xdr:to>
    <xdr:sp macro="" textlink="">
      <xdr:nvSpPr>
        <xdr:cNvPr id="11" name="正方形/長方形 10">
          <a:extLst>
            <a:ext uri="{FF2B5EF4-FFF2-40B4-BE49-F238E27FC236}">
              <a16:creationId xmlns:a16="http://schemas.microsoft.com/office/drawing/2014/main" id="{B1106926-FB5F-4A32-A697-2BE0157155E4}"/>
            </a:ext>
          </a:extLst>
        </xdr:cNvPr>
        <xdr:cNvSpPr/>
      </xdr:nvSpPr>
      <xdr:spPr>
        <a:xfrm>
          <a:off x="15572100" y="1894134"/>
          <a:ext cx="2266475" cy="687838"/>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CGS</a:t>
          </a:r>
          <a:r>
            <a:rPr kumimoji="1" lang="ja-JP" altLang="en-US" sz="2400" b="1"/>
            <a:t>用シート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twoCellAnchor>
    <xdr:from>
      <xdr:col>49</xdr:col>
      <xdr:colOff>0</xdr:colOff>
      <xdr:row>8</xdr:row>
      <xdr:rowOff>0</xdr:rowOff>
    </xdr:from>
    <xdr:to>
      <xdr:col>51</xdr:col>
      <xdr:colOff>595779</xdr:colOff>
      <xdr:row>10</xdr:row>
      <xdr:rowOff>222623</xdr:rowOff>
    </xdr:to>
    <xdr:sp macro="" textlink="">
      <xdr:nvSpPr>
        <xdr:cNvPr id="29" name="正方形/長方形 28">
          <a:extLst>
            <a:ext uri="{FF2B5EF4-FFF2-40B4-BE49-F238E27FC236}">
              <a16:creationId xmlns:a16="http://schemas.microsoft.com/office/drawing/2014/main" id="{551E4E1E-4384-4964-BBE5-F0BCB0E1D0D0}"/>
            </a:ext>
          </a:extLst>
        </xdr:cNvPr>
        <xdr:cNvSpPr/>
      </xdr:nvSpPr>
      <xdr:spPr>
        <a:xfrm>
          <a:off x="7597588" y="1352176"/>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120650</xdr:colOff>
      <xdr:row>2</xdr:row>
      <xdr:rowOff>31750</xdr:rowOff>
    </xdr:from>
    <xdr:to>
      <xdr:col>17</xdr:col>
      <xdr:colOff>12700</xdr:colOff>
      <xdr:row>5</xdr:row>
      <xdr:rowOff>215900</xdr:rowOff>
    </xdr:to>
    <xdr:sp macro="" textlink="">
      <xdr:nvSpPr>
        <xdr:cNvPr id="2" name="正方形/長方形 1">
          <a:extLst>
            <a:ext uri="{FF2B5EF4-FFF2-40B4-BE49-F238E27FC236}">
              <a16:creationId xmlns:a16="http://schemas.microsoft.com/office/drawing/2014/main" id="{7A671D83-72A9-4ED8-94CD-9F8EEE342191}"/>
            </a:ext>
          </a:extLst>
        </xdr:cNvPr>
        <xdr:cNvSpPr/>
      </xdr:nvSpPr>
      <xdr:spPr>
        <a:xfrm>
          <a:off x="6940550" y="260350"/>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twoCellAnchor>
    <xdr:from>
      <xdr:col>54</xdr:col>
      <xdr:colOff>0</xdr:colOff>
      <xdr:row>5</xdr:row>
      <xdr:rowOff>0</xdr:rowOff>
    </xdr:from>
    <xdr:to>
      <xdr:col>57</xdr:col>
      <xdr:colOff>381000</xdr:colOff>
      <xdr:row>8</xdr:row>
      <xdr:rowOff>50800</xdr:rowOff>
    </xdr:to>
    <xdr:sp macro="" textlink="">
      <xdr:nvSpPr>
        <xdr:cNvPr id="7" name="正方形/長方形 6">
          <a:extLst>
            <a:ext uri="{FF2B5EF4-FFF2-40B4-BE49-F238E27FC236}">
              <a16:creationId xmlns:a16="http://schemas.microsoft.com/office/drawing/2014/main" id="{FA06BF6E-5565-47DC-8CB6-0DB6B7D4F7ED}"/>
            </a:ext>
          </a:extLst>
        </xdr:cNvPr>
        <xdr:cNvSpPr/>
      </xdr:nvSpPr>
      <xdr:spPr>
        <a:xfrm>
          <a:off x="13927667" y="1153583"/>
          <a:ext cx="2254250" cy="6858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b="1"/>
            <a:t>GHP</a:t>
          </a:r>
          <a:r>
            <a:rPr kumimoji="1" lang="ja-JP" altLang="en-US" sz="2400" b="1"/>
            <a:t>用シート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topLeftCell="A14" zoomScaleNormal="100" zoomScaleSheetLayoutView="100" workbookViewId="0">
      <selection activeCell="AZ21" sqref="AZ21"/>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217</v>
      </c>
    </row>
    <row r="4" spans="2:46" s="2" customFormat="1" ht="13.5" customHeight="1">
      <c r="B4" s="257" t="s">
        <v>0</v>
      </c>
      <c r="C4" s="257"/>
      <c r="D4" s="257"/>
      <c r="E4" s="257"/>
      <c r="F4" s="257"/>
      <c r="G4" s="257"/>
      <c r="H4" s="257"/>
      <c r="I4" s="257"/>
      <c r="J4" s="257"/>
      <c r="K4" s="257"/>
      <c r="L4" s="257"/>
      <c r="M4" s="257"/>
      <c r="N4" s="257"/>
      <c r="O4" s="257"/>
      <c r="S4" s="3"/>
      <c r="T4" s="3"/>
      <c r="U4" s="3"/>
      <c r="V4" s="3"/>
      <c r="W4" s="3"/>
      <c r="X4" s="3"/>
      <c r="Y4" s="3"/>
      <c r="Z4" s="3"/>
      <c r="AA4" s="3"/>
      <c r="AB4" s="3"/>
      <c r="AC4" s="3"/>
      <c r="AD4" s="3"/>
      <c r="AE4" s="257" t="s">
        <v>1</v>
      </c>
      <c r="AF4" s="257"/>
      <c r="AG4" s="257"/>
      <c r="AH4" s="257"/>
      <c r="AI4" s="257"/>
      <c r="AJ4" s="257"/>
      <c r="AK4" s="257"/>
      <c r="AL4" s="257"/>
      <c r="AM4" s="257"/>
      <c r="AN4" s="257"/>
      <c r="AO4" s="257"/>
      <c r="AP4" s="257"/>
      <c r="AQ4" s="257"/>
      <c r="AR4" s="257"/>
      <c r="AS4" s="257"/>
      <c r="AT4" s="257"/>
    </row>
    <row r="5" spans="2:46" s="2" customFormat="1" ht="13.5" customHeight="1">
      <c r="B5" s="260">
        <f>'別紙23-2入力ｼｰﾄ　燃料使用量データシート(CGS用)　・'!C5</f>
        <v>0</v>
      </c>
      <c r="C5" s="261"/>
      <c r="D5" s="261"/>
      <c r="E5" s="261"/>
      <c r="F5" s="261"/>
      <c r="G5" s="261"/>
      <c r="H5" s="261"/>
      <c r="I5" s="261"/>
      <c r="J5" s="261"/>
      <c r="K5" s="261"/>
      <c r="L5" s="261"/>
      <c r="M5" s="261"/>
      <c r="N5" s="261"/>
      <c r="O5" s="262"/>
      <c r="P5" s="4"/>
      <c r="V5" s="5"/>
      <c r="W5" s="5"/>
      <c r="X5" s="5"/>
      <c r="Y5" s="5"/>
      <c r="Z5" s="5"/>
      <c r="AA5" s="5"/>
      <c r="AB5" s="5"/>
      <c r="AC5" s="5"/>
      <c r="AD5" s="5"/>
      <c r="AE5" s="258" t="s">
        <v>2</v>
      </c>
      <c r="AF5" s="259"/>
      <c r="AG5" s="259"/>
      <c r="AH5" s="259"/>
      <c r="AI5" s="494"/>
      <c r="AJ5" s="494"/>
      <c r="AK5" s="495"/>
      <c r="AL5" s="495"/>
      <c r="AM5" s="494"/>
      <c r="AN5" s="494"/>
      <c r="AO5" s="495"/>
      <c r="AP5" s="495"/>
      <c r="AQ5" s="494"/>
      <c r="AR5" s="494"/>
      <c r="AS5" s="495"/>
      <c r="AT5" s="495"/>
    </row>
    <row r="6" spans="2:46" s="2" customFormat="1" ht="13.5" customHeight="1">
      <c r="B6" s="263"/>
      <c r="C6" s="264"/>
      <c r="D6" s="264"/>
      <c r="E6" s="264"/>
      <c r="F6" s="264"/>
      <c r="G6" s="264"/>
      <c r="H6" s="264"/>
      <c r="I6" s="264"/>
      <c r="J6" s="264"/>
      <c r="K6" s="264"/>
      <c r="L6" s="264"/>
      <c r="M6" s="264"/>
      <c r="N6" s="264"/>
      <c r="O6" s="265"/>
      <c r="P6" s="4"/>
      <c r="V6" s="6"/>
      <c r="W6" s="6"/>
      <c r="X6" s="6"/>
      <c r="Y6" s="6"/>
      <c r="Z6" s="6"/>
      <c r="AA6" s="6"/>
      <c r="AB6" s="6"/>
      <c r="AC6" s="6"/>
      <c r="AD6" s="6"/>
      <c r="AE6" s="259"/>
      <c r="AF6" s="259"/>
      <c r="AG6" s="259"/>
      <c r="AH6" s="259"/>
      <c r="AI6" s="494"/>
      <c r="AJ6" s="494"/>
      <c r="AK6" s="495"/>
      <c r="AL6" s="495"/>
      <c r="AM6" s="494"/>
      <c r="AN6" s="494"/>
      <c r="AO6" s="495"/>
      <c r="AP6" s="495"/>
      <c r="AQ6" s="494"/>
      <c r="AR6" s="494"/>
      <c r="AS6" s="495"/>
      <c r="AT6" s="495"/>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56" t="s">
        <v>214</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row>
    <row r="10" spans="2:46" s="10" customFormat="1" ht="18" customHeight="1">
      <c r="B10" s="256" t="s">
        <v>221</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row>
    <row r="11" spans="2:46" s="11" customFormat="1" ht="18" customHeight="1">
      <c r="B11" s="256" t="s">
        <v>3</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4</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
      <c r="D17" s="2"/>
      <c r="E17" s="2"/>
      <c r="F17" s="2"/>
      <c r="G17" s="2"/>
      <c r="H17" s="2" t="s">
        <v>222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51" ht="13.5" customHeight="1">
      <c r="C18" s="2"/>
      <c r="D18" s="2"/>
      <c r="E18" s="2"/>
      <c r="F18" s="2"/>
      <c r="G18" s="2"/>
      <c r="H18" s="2" t="s">
        <v>223</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52" t="s">
        <v>6</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row>
    <row r="21" spans="2:51">
      <c r="B21" s="2" t="s">
        <v>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53" t="s">
        <v>8</v>
      </c>
      <c r="C22" s="253"/>
      <c r="D22" s="253"/>
      <c r="E22" s="253"/>
      <c r="F22" s="253"/>
      <c r="G22" s="601">
        <f>'別紙23-2入力ｼｰﾄ　燃料使用量データシート(CGS用)　・'!C6</f>
        <v>0</v>
      </c>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row>
    <row r="23" spans="2:51" s="13" customFormat="1" ht="13.5" customHeight="1">
      <c r="B23" s="253"/>
      <c r="C23" s="253"/>
      <c r="D23" s="253"/>
      <c r="E23" s="253"/>
      <c r="F23" s="253"/>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row>
    <row r="24" spans="2:51" s="13" customFormat="1" ht="13.5" customHeight="1">
      <c r="B24" s="253" t="s">
        <v>9</v>
      </c>
      <c r="C24" s="253"/>
      <c r="D24" s="253"/>
      <c r="E24" s="253"/>
      <c r="F24" s="253"/>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row>
    <row r="25" spans="2:51" s="13" customFormat="1" ht="13.5" customHeight="1">
      <c r="B25" s="253"/>
      <c r="C25" s="253"/>
      <c r="D25" s="253"/>
      <c r="E25" s="253"/>
      <c r="F25" s="253"/>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row>
    <row r="26" spans="2:51" s="13" customFormat="1" ht="13.5" customHeight="1">
      <c r="B26" s="253" t="s">
        <v>10</v>
      </c>
      <c r="C26" s="253"/>
      <c r="D26" s="253"/>
      <c r="E26" s="253"/>
      <c r="F26" s="253"/>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row>
    <row r="27" spans="2:51" s="13" customFormat="1" ht="13.5" customHeight="1">
      <c r="B27" s="253"/>
      <c r="C27" s="253"/>
      <c r="D27" s="253"/>
      <c r="E27" s="253"/>
      <c r="F27" s="253"/>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row>
    <row r="28" spans="2:51" s="13" customFormat="1" ht="13.5" customHeight="1">
      <c r="B28" s="255" t="s">
        <v>11</v>
      </c>
      <c r="C28" s="255"/>
      <c r="D28" s="255"/>
      <c r="E28" s="255"/>
      <c r="F28" s="255"/>
      <c r="G28" s="591" t="s">
        <v>12</v>
      </c>
      <c r="H28" s="592"/>
      <c r="I28" s="592"/>
      <c r="J28" s="592"/>
      <c r="K28" s="593" t="s">
        <v>13</v>
      </c>
      <c r="L28" s="592"/>
      <c r="M28" s="592"/>
      <c r="N28" s="592"/>
      <c r="O28" s="592"/>
      <c r="P28" s="593" t="s">
        <v>14</v>
      </c>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4"/>
      <c r="AY28" s="14"/>
    </row>
    <row r="29" spans="2:51" s="13" customFormat="1" ht="13.5" customHeight="1">
      <c r="B29" s="255"/>
      <c r="C29" s="255"/>
      <c r="D29" s="255"/>
      <c r="E29" s="255"/>
      <c r="F29" s="255"/>
      <c r="G29" s="595">
        <f>'別紙23-2入力ｼｰﾄ　燃料使用量データシート(CGS用)　・'!C7</f>
        <v>0</v>
      </c>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7"/>
    </row>
    <row r="30" spans="2:51" s="13" customFormat="1" ht="13.5" customHeight="1">
      <c r="B30" s="255"/>
      <c r="C30" s="255"/>
      <c r="D30" s="255"/>
      <c r="E30" s="255"/>
      <c r="F30" s="255"/>
      <c r="G30" s="598"/>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600"/>
    </row>
    <row r="31" spans="2:51" s="15"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5"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5" customFormat="1">
      <c r="B33" s="1" t="s">
        <v>15</v>
      </c>
      <c r="C33" s="1"/>
      <c r="D33" s="1"/>
      <c r="E33" s="1"/>
      <c r="F33" s="1"/>
      <c r="G33" s="1"/>
      <c r="H33" s="16" t="s">
        <v>16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5" customFormat="1" ht="13.5" customHeight="1">
      <c r="B34" s="236" t="s">
        <v>17</v>
      </c>
      <c r="C34" s="236"/>
      <c r="D34" s="236"/>
      <c r="E34" s="236"/>
      <c r="F34" s="236"/>
      <c r="G34" s="236"/>
      <c r="H34" s="236"/>
      <c r="I34" s="238">
        <f>'別紙23-2入力ｼｰﾄ　燃料使用量データシート(CGS用)　・'!I6</f>
        <v>0</v>
      </c>
      <c r="J34" s="238"/>
      <c r="K34" s="238"/>
      <c r="L34" s="238"/>
      <c r="M34" s="238"/>
      <c r="N34" s="238"/>
      <c r="O34" s="238"/>
      <c r="P34" s="238"/>
      <c r="Q34" s="238"/>
      <c r="R34" s="238"/>
      <c r="S34" s="238"/>
      <c r="T34" s="240" t="s">
        <v>18</v>
      </c>
      <c r="U34" s="240"/>
      <c r="V34" s="240"/>
      <c r="W34" s="241"/>
      <c r="X34" s="236" t="s">
        <v>19</v>
      </c>
      <c r="Y34" s="236"/>
      <c r="Z34" s="236"/>
      <c r="AA34" s="236"/>
      <c r="AB34" s="236"/>
      <c r="AC34" s="236"/>
      <c r="AD34" s="236"/>
      <c r="AE34" s="244">
        <f>'別紙23-2入力ｼｰﾄ　燃料使用量データシート(CGS用)　・'!I7</f>
        <v>0</v>
      </c>
      <c r="AF34" s="244"/>
      <c r="AG34" s="244"/>
      <c r="AH34" s="244"/>
      <c r="AI34" s="244"/>
      <c r="AJ34" s="244"/>
      <c r="AK34" s="244"/>
      <c r="AL34" s="244"/>
      <c r="AM34" s="244"/>
      <c r="AN34" s="244"/>
      <c r="AO34" s="244"/>
      <c r="AP34" s="236" t="s">
        <v>20</v>
      </c>
      <c r="AQ34" s="236"/>
      <c r="AR34" s="236"/>
      <c r="AS34" s="236"/>
      <c r="AT34" s="236"/>
    </row>
    <row r="35" spans="2:46" s="15" customFormat="1">
      <c r="B35" s="237"/>
      <c r="C35" s="237"/>
      <c r="D35" s="237"/>
      <c r="E35" s="237"/>
      <c r="F35" s="237"/>
      <c r="G35" s="237"/>
      <c r="H35" s="237"/>
      <c r="I35" s="239"/>
      <c r="J35" s="239"/>
      <c r="K35" s="239"/>
      <c r="L35" s="239"/>
      <c r="M35" s="239"/>
      <c r="N35" s="239"/>
      <c r="O35" s="239"/>
      <c r="P35" s="239"/>
      <c r="Q35" s="239"/>
      <c r="R35" s="239"/>
      <c r="S35" s="239"/>
      <c r="T35" s="242"/>
      <c r="U35" s="242"/>
      <c r="V35" s="242"/>
      <c r="W35" s="243"/>
      <c r="X35" s="237"/>
      <c r="Y35" s="237"/>
      <c r="Z35" s="237"/>
      <c r="AA35" s="237"/>
      <c r="AB35" s="237"/>
      <c r="AC35" s="237"/>
      <c r="AD35" s="237"/>
      <c r="AE35" s="245"/>
      <c r="AF35" s="245"/>
      <c r="AG35" s="245"/>
      <c r="AH35" s="245"/>
      <c r="AI35" s="245"/>
      <c r="AJ35" s="245"/>
      <c r="AK35" s="245"/>
      <c r="AL35" s="245"/>
      <c r="AM35" s="245"/>
      <c r="AN35" s="245"/>
      <c r="AO35" s="245"/>
      <c r="AP35" s="237"/>
      <c r="AQ35" s="237"/>
      <c r="AR35" s="237"/>
      <c r="AS35" s="237"/>
      <c r="AT35" s="237"/>
    </row>
    <row r="36" spans="2:46" s="15" customFormat="1">
      <c r="B36" s="17" t="s">
        <v>21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17"/>
    </row>
    <row r="38" spans="2:46" ht="14.25" customHeight="1"/>
    <row r="39" spans="2:46">
      <c r="B39" s="1" t="s">
        <v>22</v>
      </c>
      <c r="J39" s="16" t="s">
        <v>16</v>
      </c>
    </row>
    <row r="40" spans="2:46">
      <c r="B40" s="236" t="s">
        <v>17</v>
      </c>
      <c r="C40" s="236"/>
      <c r="D40" s="236"/>
      <c r="E40" s="236"/>
      <c r="F40" s="236"/>
      <c r="G40" s="236"/>
      <c r="H40" s="236"/>
      <c r="I40" s="238" t="str">
        <f>'別紙23-３ 燃料使用量データシート(CGS用)　・'!AZ35</f>
        <v/>
      </c>
      <c r="J40" s="238"/>
      <c r="K40" s="238"/>
      <c r="L40" s="238"/>
      <c r="M40" s="238"/>
      <c r="N40" s="238"/>
      <c r="O40" s="238"/>
      <c r="P40" s="238"/>
      <c r="Q40" s="238"/>
      <c r="R40" s="238"/>
      <c r="S40" s="238"/>
      <c r="T40" s="240" t="s">
        <v>18</v>
      </c>
      <c r="U40" s="240"/>
      <c r="V40" s="240"/>
      <c r="W40" s="241"/>
      <c r="X40" s="236" t="s">
        <v>19</v>
      </c>
      <c r="Y40" s="236"/>
      <c r="Z40" s="236"/>
      <c r="AA40" s="236"/>
      <c r="AB40" s="236"/>
      <c r="AC40" s="236"/>
      <c r="AD40" s="236"/>
      <c r="AE40" s="244" t="str">
        <f>'別紙23-３ 燃料使用量データシート(CGS用)　・'!AZ36</f>
        <v/>
      </c>
      <c r="AF40" s="244"/>
      <c r="AG40" s="244"/>
      <c r="AH40" s="244"/>
      <c r="AI40" s="244"/>
      <c r="AJ40" s="244"/>
      <c r="AK40" s="244"/>
      <c r="AL40" s="244"/>
      <c r="AM40" s="244"/>
      <c r="AN40" s="244"/>
      <c r="AO40" s="244"/>
      <c r="AP40" s="236" t="s">
        <v>20</v>
      </c>
      <c r="AQ40" s="236"/>
      <c r="AR40" s="236"/>
      <c r="AS40" s="236"/>
      <c r="AT40" s="236"/>
    </row>
    <row r="41" spans="2:46">
      <c r="B41" s="237"/>
      <c r="C41" s="237"/>
      <c r="D41" s="237"/>
      <c r="E41" s="237"/>
      <c r="F41" s="237"/>
      <c r="G41" s="237"/>
      <c r="H41" s="237"/>
      <c r="I41" s="239"/>
      <c r="J41" s="239"/>
      <c r="K41" s="239"/>
      <c r="L41" s="239"/>
      <c r="M41" s="239"/>
      <c r="N41" s="239"/>
      <c r="O41" s="239"/>
      <c r="P41" s="239"/>
      <c r="Q41" s="239"/>
      <c r="R41" s="239"/>
      <c r="S41" s="239"/>
      <c r="T41" s="242"/>
      <c r="U41" s="242"/>
      <c r="V41" s="242"/>
      <c r="W41" s="243"/>
      <c r="X41" s="237"/>
      <c r="Y41" s="237"/>
      <c r="Z41" s="237"/>
      <c r="AA41" s="237"/>
      <c r="AB41" s="237"/>
      <c r="AC41" s="237"/>
      <c r="AD41" s="237"/>
      <c r="AE41" s="245"/>
      <c r="AF41" s="245"/>
      <c r="AG41" s="245"/>
      <c r="AH41" s="245"/>
      <c r="AI41" s="245"/>
      <c r="AJ41" s="245"/>
      <c r="AK41" s="245"/>
      <c r="AL41" s="245"/>
      <c r="AM41" s="245"/>
      <c r="AN41" s="245"/>
      <c r="AO41" s="245"/>
      <c r="AP41" s="237"/>
      <c r="AQ41" s="237"/>
      <c r="AR41" s="237"/>
      <c r="AS41" s="237"/>
      <c r="AT41" s="237"/>
    </row>
    <row r="42" spans="2:46" s="17" customFormat="1" ht="12">
      <c r="B42" s="17" t="s">
        <v>23</v>
      </c>
    </row>
    <row r="43" spans="2:46" s="17" customFormat="1" ht="12">
      <c r="B43" s="17" t="s">
        <v>24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2:46">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row>
    <row r="45" spans="2:46">
      <c r="B45" s="17"/>
    </row>
    <row r="46" spans="2:4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row>
  </sheetData>
  <mergeCells count="33">
    <mergeCell ref="B11:AT11"/>
    <mergeCell ref="B4:O4"/>
    <mergeCell ref="AE4:AT4"/>
    <mergeCell ref="AE5:AH6"/>
    <mergeCell ref="AI5:AL6"/>
    <mergeCell ref="AM5:AP6"/>
    <mergeCell ref="AQ5:AT6"/>
    <mergeCell ref="B9:AT9"/>
    <mergeCell ref="B10:AT10"/>
    <mergeCell ref="B5:O6"/>
    <mergeCell ref="H28:J28"/>
    <mergeCell ref="L28:O28"/>
    <mergeCell ref="G29:AT30"/>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tabSelected="1" workbookViewId="0">
      <selection activeCell="AZ21" sqref="AZ21"/>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218</v>
      </c>
    </row>
    <row r="2" spans="2:16" ht="18.5" customHeight="1">
      <c r="B2" t="s">
        <v>200</v>
      </c>
    </row>
    <row r="3" spans="2:16" ht="18.5" customHeight="1">
      <c r="M3" s="201"/>
      <c r="N3" s="233" t="s">
        <v>168</v>
      </c>
      <c r="O3" s="202"/>
      <c r="P3" s="203"/>
    </row>
    <row r="4" spans="2:16" ht="18.5" customHeight="1" thickBot="1">
      <c r="M4" s="204"/>
      <c r="N4" s="234" t="s">
        <v>169</v>
      </c>
      <c r="O4" s="205"/>
      <c r="P4" s="206"/>
    </row>
    <row r="5" spans="2:16" ht="18.5" customHeight="1">
      <c r="B5" t="s">
        <v>204</v>
      </c>
      <c r="C5" s="291"/>
      <c r="D5" s="292"/>
      <c r="E5" s="293"/>
      <c r="G5" s="294" t="s">
        <v>25</v>
      </c>
      <c r="H5" s="295"/>
      <c r="I5" s="295"/>
      <c r="J5" s="295"/>
      <c r="K5" s="296"/>
      <c r="M5" s="207"/>
      <c r="N5" s="235" t="s">
        <v>170</v>
      </c>
      <c r="O5" s="208"/>
      <c r="P5" s="209"/>
    </row>
    <row r="6" spans="2:16" ht="18.5" customHeight="1">
      <c r="B6" t="s">
        <v>205</v>
      </c>
      <c r="C6" s="297"/>
      <c r="D6" s="298"/>
      <c r="E6" s="299"/>
      <c r="G6" s="21" t="str">
        <f>'別紙23-３ 燃料使用量データシート(CGS用)　・'!AU35</f>
        <v>CO2排出量</v>
      </c>
      <c r="H6" s="22"/>
      <c r="I6" s="140"/>
      <c r="J6" s="22" t="s">
        <v>26</v>
      </c>
      <c r="K6" s="23"/>
    </row>
    <row r="7" spans="2:16" ht="18.5" customHeight="1" thickBot="1">
      <c r="B7" t="s">
        <v>206</v>
      </c>
      <c r="C7" s="300"/>
      <c r="D7" s="301"/>
      <c r="E7" s="302"/>
      <c r="G7" s="24" t="str">
        <f>'別紙23-３ 燃料使用量データシート(CGS用)　・'!AU36</f>
        <v>CO2削減量</v>
      </c>
      <c r="H7" s="25"/>
      <c r="I7" s="141"/>
      <c r="J7" s="25" t="s">
        <v>27</v>
      </c>
      <c r="K7" s="26"/>
    </row>
    <row r="8" spans="2:16" ht="18.5" customHeight="1">
      <c r="C8" s="221"/>
      <c r="D8" s="221"/>
      <c r="E8" s="221"/>
      <c r="I8" s="222"/>
    </row>
    <row r="9" spans="2:16" ht="18.5" customHeight="1" thickBot="1">
      <c r="B9" s="223" t="s">
        <v>199</v>
      </c>
    </row>
    <row r="10" spans="2:16" ht="18.5" customHeight="1">
      <c r="B10" s="27" t="s">
        <v>207</v>
      </c>
      <c r="C10" s="138"/>
      <c r="D10" s="28" t="s">
        <v>28</v>
      </c>
      <c r="E10" s="158" t="s">
        <v>192</v>
      </c>
      <c r="I10" s="137">
        <f>C10/3.6</f>
        <v>0</v>
      </c>
      <c r="J10" t="s">
        <v>190</v>
      </c>
      <c r="M10" s="303" t="s">
        <v>198</v>
      </c>
      <c r="N10" s="304"/>
      <c r="O10" s="305"/>
    </row>
    <row r="11" spans="2:16" ht="18.5" customHeight="1">
      <c r="B11" s="29" t="s">
        <v>29</v>
      </c>
      <c r="C11" s="139"/>
      <c r="D11" s="30" t="s">
        <v>30</v>
      </c>
      <c r="E11" t="s">
        <v>188</v>
      </c>
      <c r="M11" s="21" t="s">
        <v>148</v>
      </c>
      <c r="N11" s="31">
        <v>0</v>
      </c>
      <c r="O11" s="32" t="s">
        <v>31</v>
      </c>
    </row>
    <row r="12" spans="2:16" ht="18.5" customHeight="1">
      <c r="B12" s="29" t="s">
        <v>32</v>
      </c>
      <c r="C12" s="139"/>
      <c r="D12" s="30" t="s">
        <v>33</v>
      </c>
      <c r="E12" t="s">
        <v>189</v>
      </c>
      <c r="M12" s="33" t="s">
        <v>150</v>
      </c>
      <c r="N12" s="34">
        <v>0</v>
      </c>
      <c r="O12" s="35" t="s">
        <v>31</v>
      </c>
    </row>
    <row r="13" spans="2:16" ht="18.5" customHeight="1" thickBot="1">
      <c r="B13" s="36" t="s">
        <v>34</v>
      </c>
      <c r="C13" s="157">
        <f>((101.325+C11)/101.325)*(273.15/(273.15+C12))</f>
        <v>1</v>
      </c>
      <c r="D13" s="37"/>
      <c r="E13" t="s">
        <v>197</v>
      </c>
      <c r="M13" s="24" t="s">
        <v>208</v>
      </c>
      <c r="N13" s="38">
        <v>0</v>
      </c>
      <c r="O13" s="39" t="s">
        <v>31</v>
      </c>
    </row>
    <row r="14" spans="2:16" ht="18.5" customHeight="1"/>
    <row r="15" spans="2:16" ht="18.5" customHeight="1">
      <c r="B15" t="s">
        <v>171</v>
      </c>
    </row>
    <row r="16" spans="2:16" ht="18.5" customHeight="1">
      <c r="B16" t="s">
        <v>185</v>
      </c>
    </row>
    <row r="17" spans="2:16" ht="18.5" customHeight="1">
      <c r="B17" t="s">
        <v>172</v>
      </c>
      <c r="C17" s="151" t="s">
        <v>173</v>
      </c>
    </row>
    <row r="18" spans="2:16" ht="18.5" customHeight="1">
      <c r="C18" s="150" t="s">
        <v>174</v>
      </c>
    </row>
    <row r="19" spans="2:16" ht="18.5" customHeight="1">
      <c r="B19" t="s">
        <v>186</v>
      </c>
    </row>
    <row r="20" spans="2:16" ht="18.5" customHeight="1">
      <c r="B20" t="s">
        <v>172</v>
      </c>
      <c r="C20" s="151" t="s">
        <v>175</v>
      </c>
    </row>
    <row r="21" spans="2:16" ht="18.5" customHeight="1">
      <c r="C21" s="152" t="s">
        <v>176</v>
      </c>
    </row>
    <row r="22" spans="2:16" ht="18.5" customHeight="1">
      <c r="B22" t="s">
        <v>187</v>
      </c>
    </row>
    <row r="23" spans="2:16" ht="18.5" customHeight="1">
      <c r="B23" t="s">
        <v>172</v>
      </c>
      <c r="C23" s="151" t="s">
        <v>177</v>
      </c>
    </row>
    <row r="24" spans="2:16" ht="18.5" customHeight="1">
      <c r="C24" s="152" t="s">
        <v>178</v>
      </c>
      <c r="D24" s="153"/>
      <c r="E24" s="153"/>
    </row>
    <row r="25" spans="2:16" ht="18.5" customHeight="1">
      <c r="B25" t="s">
        <v>179</v>
      </c>
    </row>
    <row r="26" spans="2:16" ht="18.5" customHeight="1">
      <c r="B26" s="153" t="s">
        <v>172</v>
      </c>
      <c r="C26" s="154" t="s">
        <v>180</v>
      </c>
      <c r="D26" s="153"/>
      <c r="E26" s="153"/>
      <c r="F26" s="153"/>
      <c r="G26" s="153"/>
      <c r="H26" s="153"/>
      <c r="I26" s="153"/>
    </row>
    <row r="27" spans="2:16" ht="18.5" customHeight="1">
      <c r="B27" s="153"/>
      <c r="C27" s="152" t="s">
        <v>181</v>
      </c>
      <c r="D27" s="153"/>
      <c r="E27" s="153"/>
      <c r="F27" s="155" t="s">
        <v>182</v>
      </c>
      <c r="G27" s="156"/>
      <c r="H27" s="153"/>
      <c r="I27" s="153"/>
    </row>
    <row r="28" spans="2:16" ht="18" hidden="1">
      <c r="B28" s="153" t="s">
        <v>183</v>
      </c>
      <c r="C28" s="152"/>
      <c r="D28" s="153"/>
      <c r="E28" s="153"/>
      <c r="F28" s="155"/>
      <c r="G28" s="153"/>
      <c r="H28" s="153"/>
      <c r="I28" s="153"/>
    </row>
    <row r="29" spans="2:16" ht="18" hidden="1">
      <c r="B29" t="s">
        <v>184</v>
      </c>
    </row>
    <row r="30" spans="2:16" ht="13.5" thickBot="1"/>
    <row r="31" spans="2:16" ht="15.5" thickBot="1">
      <c r="B31" s="195"/>
      <c r="C31" s="196" t="s">
        <v>35</v>
      </c>
      <c r="D31" s="41" t="s">
        <v>36</v>
      </c>
      <c r="E31" s="42" t="s">
        <v>37</v>
      </c>
      <c r="F31" s="42" t="s">
        <v>38</v>
      </c>
      <c r="G31" s="42" t="s">
        <v>39</v>
      </c>
      <c r="H31" s="42" t="s">
        <v>40</v>
      </c>
      <c r="I31" s="42" t="s">
        <v>41</v>
      </c>
      <c r="J31" s="42" t="s">
        <v>42</v>
      </c>
      <c r="K31" s="42" t="s">
        <v>43</v>
      </c>
      <c r="L31" s="42" t="s">
        <v>44</v>
      </c>
      <c r="M31" s="42" t="s">
        <v>45</v>
      </c>
      <c r="N31" s="42" t="s">
        <v>46</v>
      </c>
      <c r="O31" s="43" t="s">
        <v>47</v>
      </c>
      <c r="P31" s="197" t="s">
        <v>48</v>
      </c>
    </row>
    <row r="32" spans="2:16" ht="23" customHeight="1" thickBot="1">
      <c r="B32" s="190" t="s">
        <v>209</v>
      </c>
      <c r="C32" s="174" t="s">
        <v>49</v>
      </c>
      <c r="D32" s="191"/>
      <c r="E32" s="192"/>
      <c r="F32" s="192"/>
      <c r="G32" s="192"/>
      <c r="H32" s="192"/>
      <c r="I32" s="192"/>
      <c r="J32" s="192"/>
      <c r="K32" s="192"/>
      <c r="L32" s="192"/>
      <c r="M32" s="192"/>
      <c r="N32" s="192"/>
      <c r="O32" s="193"/>
      <c r="P32" s="194">
        <f>SUM(D32:O32)</f>
        <v>0</v>
      </c>
    </row>
    <row r="33" spans="2:16" s="46" customFormat="1" ht="22" customHeight="1">
      <c r="B33" s="163" t="s">
        <v>50</v>
      </c>
      <c r="C33" s="109"/>
      <c r="D33" s="109"/>
      <c r="E33" s="109"/>
      <c r="F33" s="109"/>
      <c r="G33" s="109"/>
      <c r="H33" s="109"/>
      <c r="I33" s="109"/>
      <c r="J33" s="109"/>
      <c r="K33" s="109"/>
      <c r="L33" s="109"/>
      <c r="M33" s="109"/>
      <c r="N33" s="109"/>
      <c r="O33" s="109"/>
      <c r="P33" s="110"/>
    </row>
    <row r="34" spans="2:16" ht="22" customHeight="1">
      <c r="B34" s="47" t="s">
        <v>210</v>
      </c>
      <c r="C34" s="48" t="s">
        <v>51</v>
      </c>
      <c r="D34" s="142">
        <f>SUM(D35:D38)</f>
        <v>0</v>
      </c>
      <c r="E34" s="142">
        <f t="shared" ref="E34:O34" si="0">SUM(E35:E38)</f>
        <v>0</v>
      </c>
      <c r="F34" s="142">
        <f t="shared" si="0"/>
        <v>0</v>
      </c>
      <c r="G34" s="142">
        <f t="shared" si="0"/>
        <v>0</v>
      </c>
      <c r="H34" s="142">
        <f t="shared" si="0"/>
        <v>0</v>
      </c>
      <c r="I34" s="142">
        <f t="shared" si="0"/>
        <v>0</v>
      </c>
      <c r="J34" s="142">
        <f t="shared" si="0"/>
        <v>0</v>
      </c>
      <c r="K34" s="142">
        <f t="shared" si="0"/>
        <v>0</v>
      </c>
      <c r="L34" s="142">
        <f t="shared" si="0"/>
        <v>0</v>
      </c>
      <c r="M34" s="142">
        <f t="shared" si="0"/>
        <v>0</v>
      </c>
      <c r="N34" s="142">
        <f t="shared" si="0"/>
        <v>0</v>
      </c>
      <c r="O34" s="142">
        <f t="shared" si="0"/>
        <v>0</v>
      </c>
      <c r="P34" s="184">
        <f>SUM(D34:O34)</f>
        <v>0</v>
      </c>
    </row>
    <row r="35" spans="2:16" ht="22" customHeight="1">
      <c r="B35" s="49" t="s">
        <v>52</v>
      </c>
      <c r="C35" s="48" t="s">
        <v>51</v>
      </c>
      <c r="D35" s="133"/>
      <c r="E35" s="133"/>
      <c r="F35" s="133"/>
      <c r="G35" s="145"/>
      <c r="H35" s="145"/>
      <c r="I35" s="145"/>
      <c r="J35" s="133"/>
      <c r="K35" s="133"/>
      <c r="L35" s="145"/>
      <c r="M35" s="145"/>
      <c r="N35" s="145"/>
      <c r="O35" s="146"/>
      <c r="P35" s="184">
        <f>SUM(D35:F35)+SUM(J35:K35)</f>
        <v>0</v>
      </c>
    </row>
    <row r="36" spans="2:16" ht="22" customHeight="1">
      <c r="B36" s="49" t="s">
        <v>53</v>
      </c>
      <c r="C36" s="48" t="s">
        <v>51</v>
      </c>
      <c r="D36" s="145"/>
      <c r="E36" s="145"/>
      <c r="F36" s="145"/>
      <c r="G36" s="133"/>
      <c r="H36" s="133"/>
      <c r="I36" s="133"/>
      <c r="J36" s="145"/>
      <c r="K36" s="145"/>
      <c r="L36" s="133"/>
      <c r="M36" s="133"/>
      <c r="N36" s="133"/>
      <c r="O36" s="134"/>
      <c r="P36" s="184">
        <f>SUM(G36:I36)+SUM(L36:O36)</f>
        <v>0</v>
      </c>
    </row>
    <row r="37" spans="2:16" ht="22" customHeight="1">
      <c r="B37" s="49" t="s">
        <v>54</v>
      </c>
      <c r="C37" s="48" t="s">
        <v>51</v>
      </c>
      <c r="D37" s="133"/>
      <c r="E37" s="133"/>
      <c r="F37" s="133"/>
      <c r="G37" s="133"/>
      <c r="H37" s="133"/>
      <c r="I37" s="133"/>
      <c r="J37" s="133"/>
      <c r="K37" s="133"/>
      <c r="L37" s="133"/>
      <c r="M37" s="133"/>
      <c r="N37" s="133"/>
      <c r="O37" s="134"/>
      <c r="P37" s="184">
        <f t="shared" ref="P37:P38" si="1">SUM(D37:O37)</f>
        <v>0</v>
      </c>
    </row>
    <row r="38" spans="2:16" ht="22" customHeight="1" thickBot="1">
      <c r="B38" s="54" t="s">
        <v>55</v>
      </c>
      <c r="C38" s="111" t="s">
        <v>51</v>
      </c>
      <c r="D38" s="164"/>
      <c r="E38" s="164"/>
      <c r="F38" s="164"/>
      <c r="G38" s="164"/>
      <c r="H38" s="164"/>
      <c r="I38" s="164"/>
      <c r="J38" s="164"/>
      <c r="K38" s="164"/>
      <c r="L38" s="164"/>
      <c r="M38" s="164"/>
      <c r="N38" s="164"/>
      <c r="O38" s="165"/>
      <c r="P38" s="185">
        <f t="shared" si="1"/>
        <v>0</v>
      </c>
    </row>
    <row r="39" spans="2:16" s="46" customFormat="1" ht="22" customHeight="1">
      <c r="B39" s="161" t="s">
        <v>56</v>
      </c>
      <c r="C39" s="108"/>
      <c r="D39" s="109"/>
      <c r="E39" s="109"/>
      <c r="F39" s="109"/>
      <c r="G39" s="109"/>
      <c r="H39" s="109"/>
      <c r="I39" s="109"/>
      <c r="J39" s="109"/>
      <c r="K39" s="109"/>
      <c r="L39" s="109"/>
      <c r="M39" s="109"/>
      <c r="N39" s="109"/>
      <c r="O39" s="109"/>
      <c r="P39" s="110"/>
    </row>
    <row r="40" spans="2:16" ht="22" customHeight="1">
      <c r="B40" s="49" t="s">
        <v>57</v>
      </c>
      <c r="C40" s="51" t="s">
        <v>58</v>
      </c>
      <c r="D40" s="135"/>
      <c r="E40" s="135"/>
      <c r="F40" s="135"/>
      <c r="G40" s="135"/>
      <c r="H40" s="135"/>
      <c r="I40" s="135"/>
      <c r="J40" s="135"/>
      <c r="K40" s="135"/>
      <c r="L40" s="135"/>
      <c r="M40" s="135"/>
      <c r="N40" s="135"/>
      <c r="O40" s="135"/>
      <c r="P40" s="144">
        <f>SUM(D40:O40)</f>
        <v>0</v>
      </c>
    </row>
    <row r="41" spans="2:16" ht="22" customHeight="1" thickBot="1">
      <c r="B41" s="54" t="s">
        <v>59</v>
      </c>
      <c r="C41" s="111" t="s">
        <v>60</v>
      </c>
      <c r="D41" s="149">
        <f>ROUND(D40*$C$13,3)</f>
        <v>0</v>
      </c>
      <c r="E41" s="149">
        <f t="shared" ref="E41:O41" si="2">ROUND(E40*$C$13,3)</f>
        <v>0</v>
      </c>
      <c r="F41" s="149">
        <f t="shared" si="2"/>
        <v>0</v>
      </c>
      <c r="G41" s="149">
        <f t="shared" si="2"/>
        <v>0</v>
      </c>
      <c r="H41" s="149">
        <f t="shared" si="2"/>
        <v>0</v>
      </c>
      <c r="I41" s="149">
        <f t="shared" si="2"/>
        <v>0</v>
      </c>
      <c r="J41" s="149">
        <f t="shared" si="2"/>
        <v>0</v>
      </c>
      <c r="K41" s="149">
        <f t="shared" si="2"/>
        <v>0</v>
      </c>
      <c r="L41" s="149">
        <f t="shared" si="2"/>
        <v>0</v>
      </c>
      <c r="M41" s="149">
        <f t="shared" si="2"/>
        <v>0</v>
      </c>
      <c r="N41" s="149">
        <f t="shared" si="2"/>
        <v>0</v>
      </c>
      <c r="O41" s="149">
        <f t="shared" si="2"/>
        <v>0</v>
      </c>
      <c r="P41" s="182">
        <f>SUM(D41:O41)</f>
        <v>0</v>
      </c>
    </row>
    <row r="42" spans="2:16" s="46" customFormat="1" ht="22" customHeight="1">
      <c r="B42" s="160" t="s">
        <v>61</v>
      </c>
      <c r="C42" s="109" t="s">
        <v>193</v>
      </c>
      <c r="D42" s="109"/>
      <c r="E42" s="109"/>
      <c r="F42" s="109"/>
      <c r="G42" s="109"/>
      <c r="H42" s="109"/>
      <c r="I42" s="109"/>
      <c r="J42" s="109"/>
      <c r="K42" s="109"/>
      <c r="L42" s="109"/>
      <c r="M42" s="109"/>
      <c r="N42" s="109"/>
      <c r="O42" s="109"/>
      <c r="P42" s="110"/>
    </row>
    <row r="43" spans="2:16" s="46" customFormat="1" ht="22" customHeight="1">
      <c r="B43" s="49" t="s">
        <v>62</v>
      </c>
      <c r="C43" s="45" t="s">
        <v>191</v>
      </c>
      <c r="D43" s="50"/>
      <c r="E43" s="50"/>
      <c r="F43" s="50"/>
      <c r="G43" s="50"/>
      <c r="H43" s="50"/>
      <c r="I43" s="50"/>
      <c r="J43" s="50"/>
      <c r="K43" s="50"/>
      <c r="L43" s="50"/>
      <c r="M43" s="50"/>
      <c r="N43" s="50"/>
      <c r="O43" s="50"/>
      <c r="P43" s="178">
        <f t="shared" ref="P43:P48" si="3">SUM(D43:O43)</f>
        <v>0</v>
      </c>
    </row>
    <row r="44" spans="2:16" s="46" customFormat="1" ht="22" customHeight="1">
      <c r="B44" s="49" t="s">
        <v>64</v>
      </c>
      <c r="C44" s="45" t="s">
        <v>191</v>
      </c>
      <c r="D44" s="177"/>
      <c r="E44" s="177"/>
      <c r="F44" s="177"/>
      <c r="G44" s="177"/>
      <c r="H44" s="177"/>
      <c r="I44" s="177"/>
      <c r="J44" s="177"/>
      <c r="K44" s="177"/>
      <c r="L44" s="177"/>
      <c r="M44" s="177"/>
      <c r="N44" s="177"/>
      <c r="O44" s="177"/>
      <c r="P44" s="186">
        <f t="shared" si="3"/>
        <v>0</v>
      </c>
    </row>
    <row r="45" spans="2:16" s="46" customFormat="1" ht="22" customHeight="1" thickBot="1">
      <c r="B45" s="169" t="s">
        <v>65</v>
      </c>
      <c r="C45" s="170" t="s">
        <v>191</v>
      </c>
      <c r="D45" s="171"/>
      <c r="E45" s="171"/>
      <c r="F45" s="171"/>
      <c r="G45" s="171"/>
      <c r="H45" s="171"/>
      <c r="I45" s="171"/>
      <c r="J45" s="171"/>
      <c r="K45" s="171"/>
      <c r="L45" s="171"/>
      <c r="M45" s="171"/>
      <c r="N45" s="171"/>
      <c r="O45" s="171"/>
      <c r="P45" s="179">
        <f t="shared" si="3"/>
        <v>0</v>
      </c>
    </row>
    <row r="46" spans="2:16" s="46" customFormat="1" ht="22" customHeight="1" thickTop="1">
      <c r="B46" s="166" t="s">
        <v>62</v>
      </c>
      <c r="C46" s="167" t="s">
        <v>63</v>
      </c>
      <c r="D46" s="168"/>
      <c r="E46" s="168"/>
      <c r="F46" s="168"/>
      <c r="G46" s="168"/>
      <c r="H46" s="168"/>
      <c r="I46" s="168"/>
      <c r="J46" s="168"/>
      <c r="K46" s="168"/>
      <c r="L46" s="168"/>
      <c r="M46" s="168"/>
      <c r="N46" s="168"/>
      <c r="O46" s="168"/>
      <c r="P46" s="180">
        <f t="shared" si="3"/>
        <v>0</v>
      </c>
    </row>
    <row r="47" spans="2:16" s="46" customFormat="1" ht="22" customHeight="1">
      <c r="B47" s="49" t="s">
        <v>64</v>
      </c>
      <c r="C47" s="45" t="s">
        <v>63</v>
      </c>
      <c r="D47" s="53"/>
      <c r="E47" s="53"/>
      <c r="F47" s="53"/>
      <c r="G47" s="53"/>
      <c r="H47" s="53"/>
      <c r="I47" s="53"/>
      <c r="J47" s="53"/>
      <c r="K47" s="53"/>
      <c r="L47" s="53"/>
      <c r="M47" s="53"/>
      <c r="N47" s="53"/>
      <c r="O47" s="53"/>
      <c r="P47" s="178">
        <f t="shared" si="3"/>
        <v>0</v>
      </c>
    </row>
    <row r="48" spans="2:16" s="46" customFormat="1" ht="22" customHeight="1" thickBot="1">
      <c r="B48" s="159" t="s">
        <v>65</v>
      </c>
      <c r="C48" s="162" t="s">
        <v>63</v>
      </c>
      <c r="D48" s="175"/>
      <c r="E48" s="175"/>
      <c r="F48" s="175"/>
      <c r="G48" s="175"/>
      <c r="H48" s="175"/>
      <c r="I48" s="175"/>
      <c r="J48" s="175"/>
      <c r="K48" s="175"/>
      <c r="L48" s="175"/>
      <c r="M48" s="175"/>
      <c r="N48" s="175"/>
      <c r="O48" s="175"/>
      <c r="P48" s="181">
        <f t="shared" si="3"/>
        <v>0</v>
      </c>
    </row>
    <row r="49" spans="2:18" s="46" customFormat="1" ht="20.5" customHeight="1" thickTop="1" thickBot="1">
      <c r="B49" s="280" t="s">
        <v>194</v>
      </c>
      <c r="C49" s="281"/>
      <c r="D49" s="281"/>
      <c r="E49" s="281"/>
      <c r="F49" s="281"/>
      <c r="G49" s="281"/>
      <c r="H49" s="281"/>
      <c r="I49" s="281"/>
      <c r="J49" s="281"/>
      <c r="K49" s="281"/>
      <c r="L49" s="281"/>
      <c r="M49" s="281"/>
      <c r="N49" s="281"/>
      <c r="O49" s="281"/>
      <c r="P49" s="282"/>
    </row>
    <row r="50" spans="2:18" ht="22" customHeight="1" thickTop="1">
      <c r="B50" s="166" t="s">
        <v>62</v>
      </c>
      <c r="C50" s="167" t="s">
        <v>63</v>
      </c>
      <c r="D50" s="176">
        <f t="shared" ref="D50:O50" si="4">D43*3.6/1000+D46</f>
        <v>0</v>
      </c>
      <c r="E50" s="176">
        <f t="shared" si="4"/>
        <v>0</v>
      </c>
      <c r="F50" s="176">
        <f t="shared" si="4"/>
        <v>0</v>
      </c>
      <c r="G50" s="176">
        <f t="shared" si="4"/>
        <v>0</v>
      </c>
      <c r="H50" s="176">
        <f t="shared" si="4"/>
        <v>0</v>
      </c>
      <c r="I50" s="176">
        <f t="shared" si="4"/>
        <v>0</v>
      </c>
      <c r="J50" s="176">
        <f t="shared" si="4"/>
        <v>0</v>
      </c>
      <c r="K50" s="176">
        <f t="shared" si="4"/>
        <v>0</v>
      </c>
      <c r="L50" s="176">
        <f t="shared" si="4"/>
        <v>0</v>
      </c>
      <c r="M50" s="176">
        <f t="shared" si="4"/>
        <v>0</v>
      </c>
      <c r="N50" s="176">
        <f t="shared" si="4"/>
        <v>0</v>
      </c>
      <c r="O50" s="176">
        <f t="shared" si="4"/>
        <v>0</v>
      </c>
      <c r="P50" s="180">
        <f>SUM(D50:O50)</f>
        <v>0</v>
      </c>
    </row>
    <row r="51" spans="2:18" ht="22" customHeight="1">
      <c r="B51" s="49" t="s">
        <v>64</v>
      </c>
      <c r="C51" s="45" t="s">
        <v>63</v>
      </c>
      <c r="D51" s="172">
        <f t="shared" ref="D51:O51" si="5">D44*3.6/1000+D47</f>
        <v>0</v>
      </c>
      <c r="E51" s="172">
        <f t="shared" si="5"/>
        <v>0</v>
      </c>
      <c r="F51" s="172">
        <f t="shared" si="5"/>
        <v>0</v>
      </c>
      <c r="G51" s="172">
        <f t="shared" si="5"/>
        <v>0</v>
      </c>
      <c r="H51" s="172">
        <f t="shared" si="5"/>
        <v>0</v>
      </c>
      <c r="I51" s="172">
        <f t="shared" si="5"/>
        <v>0</v>
      </c>
      <c r="J51" s="172">
        <f t="shared" si="5"/>
        <v>0</v>
      </c>
      <c r="K51" s="172">
        <f t="shared" si="5"/>
        <v>0</v>
      </c>
      <c r="L51" s="172">
        <f t="shared" si="5"/>
        <v>0</v>
      </c>
      <c r="M51" s="172">
        <f t="shared" si="5"/>
        <v>0</v>
      </c>
      <c r="N51" s="172">
        <f t="shared" si="5"/>
        <v>0</v>
      </c>
      <c r="O51" s="172">
        <f t="shared" si="5"/>
        <v>0</v>
      </c>
      <c r="P51" s="178">
        <f>SUM(D51:O51)</f>
        <v>0</v>
      </c>
    </row>
    <row r="52" spans="2:18" ht="22" customHeight="1" thickBot="1">
      <c r="B52" s="54" t="s">
        <v>65</v>
      </c>
      <c r="C52" s="55" t="s">
        <v>63</v>
      </c>
      <c r="D52" s="173">
        <f t="shared" ref="D52:O52" si="6">D45*3.6/1000+D48</f>
        <v>0</v>
      </c>
      <c r="E52" s="173">
        <f t="shared" si="6"/>
        <v>0</v>
      </c>
      <c r="F52" s="173">
        <f t="shared" si="6"/>
        <v>0</v>
      </c>
      <c r="G52" s="173">
        <f t="shared" si="6"/>
        <v>0</v>
      </c>
      <c r="H52" s="173">
        <f t="shared" si="6"/>
        <v>0</v>
      </c>
      <c r="I52" s="173">
        <f t="shared" si="6"/>
        <v>0</v>
      </c>
      <c r="J52" s="173">
        <f t="shared" si="6"/>
        <v>0</v>
      </c>
      <c r="K52" s="173">
        <f t="shared" si="6"/>
        <v>0</v>
      </c>
      <c r="L52" s="173">
        <f t="shared" si="6"/>
        <v>0</v>
      </c>
      <c r="M52" s="173">
        <f t="shared" si="6"/>
        <v>0</v>
      </c>
      <c r="N52" s="173">
        <f t="shared" si="6"/>
        <v>0</v>
      </c>
      <c r="O52" s="173">
        <f t="shared" si="6"/>
        <v>0</v>
      </c>
      <c r="P52" s="183">
        <f>SUM(D52:O52)</f>
        <v>0</v>
      </c>
    </row>
    <row r="53" spans="2:18" ht="13.5" thickBot="1"/>
    <row r="54" spans="2:18" ht="13" customHeight="1">
      <c r="B54" s="283" t="s">
        <v>66</v>
      </c>
      <c r="C54" s="285" t="s">
        <v>67</v>
      </c>
      <c r="D54" s="289"/>
      <c r="E54" s="276" t="s">
        <v>68</v>
      </c>
      <c r="F54" s="277"/>
      <c r="G54" s="285" t="s">
        <v>69</v>
      </c>
      <c r="H54" s="289"/>
      <c r="I54" s="276" t="s">
        <v>70</v>
      </c>
      <c r="J54" s="277"/>
      <c r="K54" s="276" t="s">
        <v>71</v>
      </c>
      <c r="L54" s="277"/>
      <c r="M54" s="276" t="s">
        <v>72</v>
      </c>
      <c r="N54" s="277"/>
      <c r="O54" s="276" t="s">
        <v>73</v>
      </c>
      <c r="P54" s="277"/>
      <c r="Q54" s="285" t="s">
        <v>74</v>
      </c>
      <c r="R54" s="286"/>
    </row>
    <row r="55" spans="2:18" ht="13.5" customHeight="1" thickBot="1">
      <c r="B55" s="284"/>
      <c r="C55" s="287"/>
      <c r="D55" s="290"/>
      <c r="E55" s="278"/>
      <c r="F55" s="279"/>
      <c r="G55" s="287"/>
      <c r="H55" s="290"/>
      <c r="I55" s="278"/>
      <c r="J55" s="279"/>
      <c r="K55" s="278"/>
      <c r="L55" s="279"/>
      <c r="M55" s="278"/>
      <c r="N55" s="279"/>
      <c r="O55" s="278"/>
      <c r="P55" s="279"/>
      <c r="Q55" s="287"/>
      <c r="R55" s="288"/>
    </row>
    <row r="56" spans="2:18" ht="26" customHeight="1">
      <c r="B56" s="210">
        <v>1</v>
      </c>
      <c r="C56" s="270"/>
      <c r="D56" s="271"/>
      <c r="E56" s="270"/>
      <c r="F56" s="271"/>
      <c r="G56" s="270"/>
      <c r="H56" s="271"/>
      <c r="I56" s="270"/>
      <c r="J56" s="271"/>
      <c r="K56" s="270"/>
      <c r="L56" s="271"/>
      <c r="M56" s="270"/>
      <c r="N56" s="271"/>
      <c r="O56" s="270"/>
      <c r="P56" s="271"/>
      <c r="Q56" s="272" t="e">
        <f>O56/M56</f>
        <v>#DIV/0!</v>
      </c>
      <c r="R56" s="273"/>
    </row>
    <row r="57" spans="2:18" ht="26" customHeight="1">
      <c r="B57" s="211" t="s">
        <v>75</v>
      </c>
      <c r="C57" s="268"/>
      <c r="D57" s="269"/>
      <c r="E57" s="268"/>
      <c r="F57" s="269"/>
      <c r="G57" s="268"/>
      <c r="H57" s="269"/>
      <c r="I57" s="268"/>
      <c r="J57" s="269"/>
      <c r="K57" s="268"/>
      <c r="L57" s="269"/>
      <c r="M57" s="268"/>
      <c r="N57" s="269"/>
      <c r="O57" s="268"/>
      <c r="P57" s="269"/>
      <c r="Q57" s="274" t="e">
        <f>O57/M57</f>
        <v>#DIV/0!</v>
      </c>
      <c r="R57" s="275"/>
    </row>
    <row r="58" spans="2:18" ht="26" customHeight="1">
      <c r="B58" s="211">
        <v>2</v>
      </c>
      <c r="C58" s="268"/>
      <c r="D58" s="269"/>
      <c r="E58" s="268"/>
      <c r="F58" s="269"/>
      <c r="G58" s="268"/>
      <c r="H58" s="269"/>
      <c r="I58" s="268"/>
      <c r="J58" s="269"/>
      <c r="K58" s="268"/>
      <c r="L58" s="269"/>
      <c r="M58" s="268"/>
      <c r="N58" s="269"/>
      <c r="O58" s="268"/>
      <c r="P58" s="269"/>
      <c r="Q58" s="274" t="e">
        <f t="shared" ref="Q58:Q61" si="7">O58/M58</f>
        <v>#DIV/0!</v>
      </c>
      <c r="R58" s="275"/>
    </row>
    <row r="59" spans="2:18" ht="26" customHeight="1">
      <c r="B59" s="211">
        <v>3</v>
      </c>
      <c r="C59" s="268"/>
      <c r="D59" s="269"/>
      <c r="E59" s="268"/>
      <c r="F59" s="269"/>
      <c r="G59" s="268"/>
      <c r="H59" s="269"/>
      <c r="I59" s="268"/>
      <c r="J59" s="269"/>
      <c r="K59" s="268"/>
      <c r="L59" s="269"/>
      <c r="M59" s="268"/>
      <c r="N59" s="269"/>
      <c r="O59" s="268"/>
      <c r="P59" s="269"/>
      <c r="Q59" s="274" t="e">
        <f t="shared" si="7"/>
        <v>#DIV/0!</v>
      </c>
      <c r="R59" s="275"/>
    </row>
    <row r="60" spans="2:18" ht="26" customHeight="1">
      <c r="B60" s="211">
        <v>4</v>
      </c>
      <c r="C60" s="268"/>
      <c r="D60" s="269"/>
      <c r="E60" s="268"/>
      <c r="F60" s="269"/>
      <c r="G60" s="268"/>
      <c r="H60" s="269"/>
      <c r="I60" s="268"/>
      <c r="J60" s="269"/>
      <c r="K60" s="268"/>
      <c r="L60" s="269"/>
      <c r="M60" s="268"/>
      <c r="N60" s="269"/>
      <c r="O60" s="268"/>
      <c r="P60" s="269"/>
      <c r="Q60" s="274" t="e">
        <f t="shared" si="7"/>
        <v>#DIV/0!</v>
      </c>
      <c r="R60" s="275"/>
    </row>
    <row r="61" spans="2:18" ht="26" customHeight="1" thickBot="1">
      <c r="B61" s="212">
        <v>5</v>
      </c>
      <c r="C61" s="266"/>
      <c r="D61" s="267"/>
      <c r="E61" s="266"/>
      <c r="F61" s="267"/>
      <c r="G61" s="266"/>
      <c r="H61" s="267"/>
      <c r="I61" s="266"/>
      <c r="J61" s="267"/>
      <c r="K61" s="266"/>
      <c r="L61" s="267"/>
      <c r="M61" s="266"/>
      <c r="N61" s="267"/>
      <c r="O61" s="266"/>
      <c r="P61" s="267"/>
      <c r="Q61" s="274" t="e">
        <f t="shared" si="7"/>
        <v>#DIV/0!</v>
      </c>
      <c r="R61" s="275"/>
    </row>
  </sheetData>
  <mergeCells count="63">
    <mergeCell ref="C5:E5"/>
    <mergeCell ref="G5:K5"/>
    <mergeCell ref="C6:E6"/>
    <mergeCell ref="C7:E7"/>
    <mergeCell ref="M10:O10"/>
    <mergeCell ref="M54:N55"/>
    <mergeCell ref="B49:P49"/>
    <mergeCell ref="B54:B55"/>
    <mergeCell ref="O54:P55"/>
    <mergeCell ref="Q54:R55"/>
    <mergeCell ref="C54:D55"/>
    <mergeCell ref="E54:F55"/>
    <mergeCell ref="G54:H55"/>
    <mergeCell ref="I54:J55"/>
    <mergeCell ref="K54:L55"/>
    <mergeCell ref="C56:D56"/>
    <mergeCell ref="E56:F56"/>
    <mergeCell ref="G56:H56"/>
    <mergeCell ref="I56:J56"/>
    <mergeCell ref="K56:L56"/>
    <mergeCell ref="M56:N56"/>
    <mergeCell ref="O56:P56"/>
    <mergeCell ref="Q56:R56"/>
    <mergeCell ref="O57:P57"/>
    <mergeCell ref="Q57:R57"/>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1:P61"/>
    <mergeCell ref="Q61:R61"/>
    <mergeCell ref="C61:D61"/>
    <mergeCell ref="E61:F61"/>
    <mergeCell ref="G61:H61"/>
    <mergeCell ref="I61:J61"/>
    <mergeCell ref="K61:L61"/>
    <mergeCell ref="M61:N61"/>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tabSelected="1" view="pageBreakPreview" zoomScale="85" zoomScaleNormal="60" zoomScaleSheetLayoutView="85" workbookViewId="0">
      <selection activeCell="AZ21" sqref="AZ21"/>
    </sheetView>
  </sheetViews>
  <sheetFormatPr defaultColWidth="9" defaultRowHeight="13"/>
  <cols>
    <col min="1" max="1" width="2.90625" style="58" customWidth="1"/>
    <col min="2" max="2" width="1.453125" style="58" customWidth="1"/>
    <col min="3" max="33" width="2" style="58" customWidth="1"/>
    <col min="34" max="34" width="3.36328125" style="58" customWidth="1"/>
    <col min="35" max="45" width="2" style="58" customWidth="1"/>
    <col min="46" max="57" width="10.08984375" style="58" customWidth="1"/>
    <col min="58" max="58" width="8.6328125" style="58" customWidth="1"/>
    <col min="59" max="16384" width="9" style="58"/>
  </cols>
  <sheetData>
    <row r="1" spans="1:58" ht="19.5" customHeight="1">
      <c r="A1" s="56" t="s">
        <v>220</v>
      </c>
      <c r="B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417" t="s">
        <v>77</v>
      </c>
      <c r="AO1" s="417"/>
      <c r="AP1" s="417"/>
      <c r="AQ1" s="417"/>
      <c r="AR1" s="417"/>
      <c r="AS1" s="417"/>
      <c r="AT1" s="574">
        <f>'別紙23-2入力ｼｰﾄ　燃料使用量データシート(CGS用)　・'!C5</f>
        <v>0</v>
      </c>
      <c r="AU1" s="575"/>
      <c r="AV1" s="418" t="s">
        <v>78</v>
      </c>
      <c r="AW1" s="576">
        <f>'別紙23-2入力ｼｰﾄ　燃料使用量データシート(CGS用)　・'!C6</f>
        <v>0</v>
      </c>
      <c r="AX1" s="577"/>
      <c r="AY1" s="577"/>
      <c r="AZ1" s="578"/>
      <c r="BA1" s="418" t="s">
        <v>79</v>
      </c>
      <c r="BB1" s="582">
        <f>'別紙23-2入力ｼｰﾄ　燃料使用量データシート(CGS用)　・'!C7</f>
        <v>0</v>
      </c>
      <c r="BC1" s="583"/>
      <c r="BD1" s="583"/>
      <c r="BE1" s="584"/>
    </row>
    <row r="2" spans="1:58" ht="19.5" customHeight="1">
      <c r="A2" s="59"/>
      <c r="B2" s="57"/>
      <c r="C2" s="420" t="s">
        <v>201</v>
      </c>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60"/>
      <c r="AU2" s="60"/>
      <c r="AV2" s="419"/>
      <c r="AW2" s="579"/>
      <c r="AX2" s="580"/>
      <c r="AY2" s="580"/>
      <c r="AZ2" s="581"/>
      <c r="BA2" s="419"/>
      <c r="BB2" s="585"/>
      <c r="BC2" s="586"/>
      <c r="BD2" s="586"/>
      <c r="BE2" s="587"/>
    </row>
    <row r="3" spans="1:58" ht="19.5" customHeight="1">
      <c r="A3" s="59"/>
      <c r="B3" s="57"/>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61"/>
      <c r="AU3" s="57"/>
      <c r="AV3" s="57"/>
      <c r="AW3" s="57"/>
      <c r="AX3" s="57"/>
      <c r="AY3" s="57"/>
      <c r="AZ3" s="57"/>
      <c r="BA3" s="57"/>
      <c r="BB3" s="57"/>
      <c r="BC3" s="57"/>
      <c r="BD3" s="57"/>
      <c r="BE3" s="57"/>
      <c r="BF3" s="57"/>
    </row>
    <row r="4" spans="1:58" ht="15">
      <c r="A4" s="59"/>
      <c r="B4" s="57"/>
      <c r="C4" s="348" t="s">
        <v>80</v>
      </c>
      <c r="D4" s="349"/>
      <c r="E4" s="349"/>
      <c r="F4" s="349"/>
      <c r="G4" s="349"/>
      <c r="H4" s="349"/>
      <c r="I4" s="349"/>
      <c r="J4" s="349"/>
      <c r="K4" s="573">
        <f>'別紙23-2入力ｼｰﾄ　燃料使用量データシート(CGS用)　・'!C10</f>
        <v>0</v>
      </c>
      <c r="L4" s="573"/>
      <c r="M4" s="573"/>
      <c r="N4" s="573"/>
      <c r="O4" s="573"/>
      <c r="P4" s="382" t="s">
        <v>81</v>
      </c>
      <c r="Q4" s="382"/>
      <c r="R4" s="382"/>
      <c r="S4" s="382"/>
      <c r="T4" s="383"/>
      <c r="U4" s="57"/>
      <c r="V4" s="57"/>
      <c r="W4" s="411" t="s">
        <v>82</v>
      </c>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57"/>
      <c r="AY4" s="57"/>
      <c r="AZ4" s="57"/>
      <c r="BA4" s="57"/>
      <c r="BB4" s="57"/>
      <c r="BC4" s="57"/>
      <c r="BD4" s="57"/>
      <c r="BE4" s="57"/>
      <c r="BF4" s="57"/>
    </row>
    <row r="5" spans="1:58" ht="18" customHeight="1">
      <c r="A5" s="59"/>
      <c r="B5" s="57"/>
      <c r="C5" s="57"/>
      <c r="D5" s="57"/>
      <c r="E5" s="57"/>
      <c r="F5" s="57"/>
      <c r="G5" s="57"/>
      <c r="H5" s="57"/>
      <c r="I5" s="57"/>
      <c r="J5" s="57"/>
      <c r="K5" s="57"/>
      <c r="L5" s="57"/>
      <c r="M5" s="57"/>
      <c r="N5" s="57"/>
      <c r="O5" s="57"/>
      <c r="P5" s="57"/>
      <c r="Q5" s="57"/>
      <c r="R5" s="57"/>
      <c r="S5" s="57"/>
      <c r="T5" s="57"/>
      <c r="U5" s="62"/>
      <c r="V5" s="62"/>
      <c r="W5" s="415" t="s">
        <v>50</v>
      </c>
      <c r="X5" s="415"/>
      <c r="Y5" s="415" t="s">
        <v>83</v>
      </c>
      <c r="Z5" s="415"/>
      <c r="AA5" s="415"/>
      <c r="AB5" s="415"/>
      <c r="AC5" s="416" t="s">
        <v>84</v>
      </c>
      <c r="AD5" s="416"/>
      <c r="AE5" s="416"/>
      <c r="AF5" s="416"/>
      <c r="AG5" s="416"/>
      <c r="AH5" s="416"/>
      <c r="AI5" s="416"/>
      <c r="AJ5" s="416"/>
      <c r="AK5" s="416"/>
      <c r="AL5" s="416"/>
      <c r="AM5" s="416"/>
      <c r="AN5" s="411" t="s">
        <v>85</v>
      </c>
      <c r="AO5" s="411"/>
      <c r="AP5" s="411"/>
      <c r="AQ5" s="411"/>
      <c r="AR5" s="411"/>
      <c r="AS5" s="411"/>
      <c r="AT5" s="63">
        <v>9.9700000000000006</v>
      </c>
      <c r="AU5" s="64" t="s">
        <v>86</v>
      </c>
      <c r="AV5" s="65" t="s">
        <v>87</v>
      </c>
      <c r="AW5" s="496">
        <f>'別紙23-2入力ｼｰﾄ　燃料使用量データシート(CGS用)　・'!N11</f>
        <v>0</v>
      </c>
      <c r="AX5" s="66"/>
      <c r="AY5" s="57"/>
      <c r="AZ5" s="57"/>
      <c r="BA5" s="57"/>
      <c r="BB5" s="57"/>
      <c r="BC5" s="57"/>
      <c r="BD5" s="57"/>
      <c r="BE5" s="57"/>
      <c r="BF5" s="67"/>
    </row>
    <row r="6" spans="1:58" ht="18" customHeight="1">
      <c r="A6" s="59"/>
      <c r="B6" s="57"/>
      <c r="C6" s="68"/>
      <c r="D6" s="68"/>
      <c r="E6" s="62"/>
      <c r="F6" s="62"/>
      <c r="G6" s="62"/>
      <c r="H6" s="62"/>
      <c r="I6" s="62"/>
      <c r="J6" s="62"/>
      <c r="K6" s="57"/>
      <c r="L6" s="57"/>
      <c r="M6" s="57"/>
      <c r="N6" s="57"/>
      <c r="O6" s="57"/>
      <c r="P6" s="62"/>
      <c r="Q6" s="62"/>
      <c r="R6" s="62"/>
      <c r="S6" s="62"/>
      <c r="T6" s="62"/>
      <c r="U6" s="62"/>
      <c r="V6" s="62"/>
      <c r="W6" s="415"/>
      <c r="X6" s="415"/>
      <c r="Y6" s="415"/>
      <c r="Z6" s="415"/>
      <c r="AA6" s="415"/>
      <c r="AB6" s="415"/>
      <c r="AC6" s="416" t="s">
        <v>88</v>
      </c>
      <c r="AD6" s="416"/>
      <c r="AE6" s="416"/>
      <c r="AF6" s="416"/>
      <c r="AG6" s="416"/>
      <c r="AH6" s="416"/>
      <c r="AI6" s="416"/>
      <c r="AJ6" s="416"/>
      <c r="AK6" s="416"/>
      <c r="AL6" s="416"/>
      <c r="AM6" s="416"/>
      <c r="AN6" s="411" t="s">
        <v>85</v>
      </c>
      <c r="AO6" s="411"/>
      <c r="AP6" s="411"/>
      <c r="AQ6" s="411"/>
      <c r="AR6" s="411"/>
      <c r="AS6" s="411"/>
      <c r="AT6" s="69">
        <f>AT5*1.3</f>
        <v>12.961000000000002</v>
      </c>
      <c r="AU6" s="70" t="s">
        <v>76</v>
      </c>
      <c r="AV6" s="71" t="s">
        <v>87</v>
      </c>
      <c r="AW6" s="497">
        <f>'別紙23-2入力ｼｰﾄ　燃料使用量データシート(CGS用)　・'!N12</f>
        <v>0</v>
      </c>
      <c r="AX6" s="66"/>
      <c r="AY6" s="57"/>
      <c r="AZ6" s="57"/>
      <c r="BA6" s="57"/>
      <c r="BB6" s="57"/>
      <c r="BC6" s="57"/>
      <c r="BD6" s="57"/>
      <c r="BE6" s="57"/>
      <c r="BF6" s="67"/>
    </row>
    <row r="7" spans="1:58" ht="18" customHeight="1">
      <c r="A7" s="59"/>
      <c r="D7" s="68"/>
      <c r="E7" s="62"/>
      <c r="F7" s="62"/>
      <c r="G7" s="62"/>
      <c r="H7" s="62"/>
      <c r="I7" s="62"/>
      <c r="J7" s="62"/>
      <c r="K7" s="57"/>
      <c r="L7" s="57"/>
      <c r="M7" s="57"/>
      <c r="N7" s="57"/>
      <c r="O7" s="57"/>
      <c r="P7" s="62"/>
      <c r="Q7" s="62"/>
      <c r="R7" s="62"/>
      <c r="S7" s="62"/>
      <c r="T7" s="62"/>
      <c r="U7" s="62"/>
      <c r="V7" s="62"/>
      <c r="W7" s="415"/>
      <c r="X7" s="415"/>
      <c r="Y7" s="415"/>
      <c r="Z7" s="415"/>
      <c r="AA7" s="415"/>
      <c r="AB7" s="415"/>
      <c r="AC7" s="410" t="s">
        <v>89</v>
      </c>
      <c r="AD7" s="410"/>
      <c r="AE7" s="410"/>
      <c r="AF7" s="410"/>
      <c r="AG7" s="410"/>
      <c r="AH7" s="410"/>
      <c r="AI7" s="410"/>
      <c r="AJ7" s="410"/>
      <c r="AK7" s="410"/>
      <c r="AL7" s="410"/>
      <c r="AM7" s="410"/>
      <c r="AN7" s="411" t="s">
        <v>85</v>
      </c>
      <c r="AO7" s="411"/>
      <c r="AP7" s="411"/>
      <c r="AQ7" s="411"/>
      <c r="AR7" s="411"/>
      <c r="AS7" s="411"/>
      <c r="AT7" s="69">
        <v>9.2799999999999994</v>
      </c>
      <c r="AU7" s="70" t="s">
        <v>90</v>
      </c>
      <c r="AV7" s="71" t="s">
        <v>87</v>
      </c>
      <c r="AW7" s="497">
        <f>'別紙23-2入力ｼｰﾄ　燃料使用量データシート(CGS用)　・'!N13</f>
        <v>0</v>
      </c>
      <c r="AX7" s="67"/>
      <c r="AY7" s="72"/>
      <c r="AZ7" s="60" t="s">
        <v>91</v>
      </c>
      <c r="BA7" s="60"/>
      <c r="BB7" s="57"/>
      <c r="BC7" s="57"/>
      <c r="BD7" s="57"/>
      <c r="BE7" s="57"/>
      <c r="BF7" s="67"/>
    </row>
    <row r="8" spans="1:58" ht="18" customHeight="1">
      <c r="A8" s="59"/>
      <c r="B8" s="57"/>
      <c r="C8" s="68"/>
      <c r="D8" s="68"/>
      <c r="E8" s="62"/>
      <c r="F8" s="62"/>
      <c r="G8" s="62"/>
      <c r="H8" s="62"/>
      <c r="I8" s="62"/>
      <c r="J8" s="62"/>
      <c r="K8" s="62"/>
      <c r="L8" s="62"/>
      <c r="M8" s="62"/>
      <c r="N8" s="62"/>
      <c r="O8" s="62"/>
      <c r="P8" s="62"/>
      <c r="Q8" s="62"/>
      <c r="R8" s="62"/>
      <c r="S8" s="62"/>
      <c r="T8" s="62"/>
      <c r="U8" s="62"/>
      <c r="V8" s="62"/>
      <c r="W8" s="415"/>
      <c r="X8" s="415"/>
      <c r="Y8" s="410" t="s">
        <v>55</v>
      </c>
      <c r="Z8" s="410"/>
      <c r="AA8" s="410"/>
      <c r="AB8" s="410"/>
      <c r="AC8" s="410"/>
      <c r="AD8" s="410"/>
      <c r="AE8" s="410"/>
      <c r="AF8" s="410"/>
      <c r="AG8" s="410"/>
      <c r="AH8" s="410"/>
      <c r="AI8" s="410"/>
      <c r="AJ8" s="410"/>
      <c r="AK8" s="410"/>
      <c r="AL8" s="410"/>
      <c r="AM8" s="410"/>
      <c r="AN8" s="411" t="s">
        <v>85</v>
      </c>
      <c r="AO8" s="411"/>
      <c r="AP8" s="411"/>
      <c r="AQ8" s="411"/>
      <c r="AR8" s="411"/>
      <c r="AS8" s="411"/>
      <c r="AT8" s="73">
        <v>9.76</v>
      </c>
      <c r="AU8" s="74"/>
      <c r="AV8" s="75"/>
      <c r="AW8" s="75"/>
      <c r="AX8" s="67"/>
      <c r="AY8" s="76"/>
      <c r="AZ8" s="60" t="s">
        <v>92</v>
      </c>
      <c r="BA8" s="77"/>
      <c r="BB8" s="57"/>
      <c r="BC8" s="57"/>
      <c r="BD8" s="57"/>
      <c r="BE8" s="57"/>
      <c r="BF8" s="67"/>
    </row>
    <row r="9" spans="1:58" s="57" customFormat="1" ht="18" customHeight="1" thickBot="1">
      <c r="A9" s="59"/>
      <c r="C9" s="78"/>
      <c r="D9" s="78"/>
      <c r="E9" s="79"/>
      <c r="F9" s="79"/>
      <c r="G9" s="79"/>
      <c r="H9" s="79"/>
      <c r="I9" s="79"/>
      <c r="J9" s="79"/>
      <c r="K9" s="79"/>
      <c r="L9" s="79"/>
      <c r="M9" s="79"/>
      <c r="N9" s="79"/>
      <c r="O9" s="79"/>
      <c r="P9" s="79"/>
      <c r="Q9" s="79"/>
      <c r="R9" s="79"/>
      <c r="S9" s="79"/>
      <c r="T9" s="79"/>
      <c r="U9" s="79"/>
      <c r="V9" s="79"/>
      <c r="W9" s="79"/>
      <c r="X9" s="79"/>
      <c r="Y9" s="79"/>
      <c r="Z9" s="79"/>
      <c r="AA9" s="79"/>
      <c r="AB9" s="79"/>
      <c r="AC9" s="79"/>
      <c r="AD9" s="80"/>
      <c r="AE9" s="80"/>
      <c r="AF9" s="80"/>
      <c r="AG9" s="80"/>
      <c r="AH9" s="80"/>
      <c r="AI9" s="81"/>
      <c r="AJ9" s="81"/>
      <c r="AK9" s="81"/>
      <c r="AL9" s="81"/>
      <c r="AM9" s="81"/>
      <c r="AN9" s="81"/>
      <c r="AO9" s="81"/>
      <c r="AP9" s="81"/>
      <c r="AQ9" s="81"/>
      <c r="AR9" s="82"/>
      <c r="AS9" s="82"/>
      <c r="AT9" s="83"/>
      <c r="AU9" s="84"/>
      <c r="AV9" s="85"/>
      <c r="AW9" s="86"/>
      <c r="AX9" s="84"/>
      <c r="AY9" s="84"/>
      <c r="AZ9" s="84"/>
      <c r="BA9" s="87"/>
      <c r="BB9" s="88"/>
      <c r="BC9" s="84"/>
      <c r="BD9" s="84"/>
      <c r="BE9" s="84"/>
      <c r="BF9" s="67"/>
    </row>
    <row r="10" spans="1:58" ht="18" customHeight="1" thickBot="1">
      <c r="A10" s="59"/>
      <c r="B10" s="57"/>
      <c r="C10" s="412" t="s">
        <v>93</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t="s">
        <v>94</v>
      </c>
      <c r="AJ10" s="413"/>
      <c r="AK10" s="413"/>
      <c r="AL10" s="413"/>
      <c r="AM10" s="413"/>
      <c r="AN10" s="413"/>
      <c r="AO10" s="413"/>
      <c r="AP10" s="413"/>
      <c r="AQ10" s="413"/>
      <c r="AR10" s="89"/>
      <c r="AS10" s="90"/>
      <c r="AT10" s="41" t="s">
        <v>36</v>
      </c>
      <c r="AU10" s="42" t="s">
        <v>37</v>
      </c>
      <c r="AV10" s="42" t="s">
        <v>38</v>
      </c>
      <c r="AW10" s="42" t="s">
        <v>39</v>
      </c>
      <c r="AX10" s="42" t="s">
        <v>40</v>
      </c>
      <c r="AY10" s="42" t="s">
        <v>41</v>
      </c>
      <c r="AZ10" s="42" t="s">
        <v>42</v>
      </c>
      <c r="BA10" s="42" t="s">
        <v>43</v>
      </c>
      <c r="BB10" s="42" t="s">
        <v>44</v>
      </c>
      <c r="BC10" s="42" t="s">
        <v>45</v>
      </c>
      <c r="BD10" s="42" t="s">
        <v>46</v>
      </c>
      <c r="BE10" s="91" t="s">
        <v>47</v>
      </c>
    </row>
    <row r="11" spans="1:58" ht="18" customHeight="1">
      <c r="A11" s="59"/>
      <c r="B11" s="57"/>
      <c r="C11" s="369" t="s">
        <v>95</v>
      </c>
      <c r="D11" s="370"/>
      <c r="E11" s="389" t="s">
        <v>96</v>
      </c>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9"/>
      <c r="AD11" s="348" t="s">
        <v>97</v>
      </c>
      <c r="AE11" s="349"/>
      <c r="AF11" s="349"/>
      <c r="AG11" s="349"/>
      <c r="AH11" s="350"/>
      <c r="AI11" s="392">
        <f t="shared" ref="AI11:AI27" si="0">SUM(AT11:BE11)</f>
        <v>0</v>
      </c>
      <c r="AJ11" s="393"/>
      <c r="AK11" s="393"/>
      <c r="AL11" s="393"/>
      <c r="AM11" s="393"/>
      <c r="AN11" s="393"/>
      <c r="AO11" s="393"/>
      <c r="AP11" s="393"/>
      <c r="AQ11" s="394"/>
      <c r="AR11" s="335" t="s">
        <v>98</v>
      </c>
      <c r="AS11" s="351"/>
      <c r="AT11" s="498">
        <f>'別紙23-2入力ｼｰﾄ　燃料使用量データシート(CGS用)　・'!D32</f>
        <v>0</v>
      </c>
      <c r="AU11" s="499">
        <f>'別紙23-2入力ｼｰﾄ　燃料使用量データシート(CGS用)　・'!E32</f>
        <v>0</v>
      </c>
      <c r="AV11" s="499">
        <f>'別紙23-2入力ｼｰﾄ　燃料使用量データシート(CGS用)　・'!F32</f>
        <v>0</v>
      </c>
      <c r="AW11" s="499">
        <f>'別紙23-2入力ｼｰﾄ　燃料使用量データシート(CGS用)　・'!G32</f>
        <v>0</v>
      </c>
      <c r="AX11" s="499">
        <f>'別紙23-2入力ｼｰﾄ　燃料使用量データシート(CGS用)　・'!H32</f>
        <v>0</v>
      </c>
      <c r="AY11" s="499">
        <f>'別紙23-2入力ｼｰﾄ　燃料使用量データシート(CGS用)　・'!I32</f>
        <v>0</v>
      </c>
      <c r="AZ11" s="499">
        <f>'別紙23-2入力ｼｰﾄ　燃料使用量データシート(CGS用)　・'!J32</f>
        <v>0</v>
      </c>
      <c r="BA11" s="499">
        <f>'別紙23-2入力ｼｰﾄ　燃料使用量データシート(CGS用)　・'!K32</f>
        <v>0</v>
      </c>
      <c r="BB11" s="499">
        <f>'別紙23-2入力ｼｰﾄ　燃料使用量データシート(CGS用)　・'!L32</f>
        <v>0</v>
      </c>
      <c r="BC11" s="499">
        <f>'別紙23-2入力ｼｰﾄ　燃料使用量データシート(CGS用)　・'!M32</f>
        <v>0</v>
      </c>
      <c r="BD11" s="499">
        <f>'別紙23-2入力ｼｰﾄ　燃料使用量データシート(CGS用)　・'!N32</f>
        <v>0</v>
      </c>
      <c r="BE11" s="500">
        <f>'別紙23-2入力ｼｰﾄ　燃料使用量データシート(CGS用)　・'!O32</f>
        <v>0</v>
      </c>
      <c r="BF11" s="57"/>
    </row>
    <row r="12" spans="1:58" ht="18" customHeight="1">
      <c r="A12" s="59"/>
      <c r="B12" s="57"/>
      <c r="C12" s="371"/>
      <c r="D12" s="372"/>
      <c r="E12" s="395" t="s">
        <v>99</v>
      </c>
      <c r="F12" s="396"/>
      <c r="G12" s="346" t="s">
        <v>48</v>
      </c>
      <c r="H12" s="346"/>
      <c r="I12" s="346"/>
      <c r="J12" s="346"/>
      <c r="K12" s="346"/>
      <c r="L12" s="346"/>
      <c r="M12" s="346"/>
      <c r="N12" s="346"/>
      <c r="O12" s="346"/>
      <c r="P12" s="346"/>
      <c r="Q12" s="346"/>
      <c r="R12" s="346"/>
      <c r="S12" s="346"/>
      <c r="T12" s="346"/>
      <c r="U12" s="346"/>
      <c r="V12" s="346"/>
      <c r="W12" s="346"/>
      <c r="X12" s="346"/>
      <c r="Y12" s="346"/>
      <c r="Z12" s="346"/>
      <c r="AA12" s="346"/>
      <c r="AB12" s="346"/>
      <c r="AC12" s="347"/>
      <c r="AD12" s="348" t="s">
        <v>100</v>
      </c>
      <c r="AE12" s="349"/>
      <c r="AF12" s="349"/>
      <c r="AG12" s="349"/>
      <c r="AH12" s="350"/>
      <c r="AI12" s="332">
        <f>SUM(AT12:BE12)</f>
        <v>0</v>
      </c>
      <c r="AJ12" s="333"/>
      <c r="AK12" s="333"/>
      <c r="AL12" s="333"/>
      <c r="AM12" s="333"/>
      <c r="AN12" s="333"/>
      <c r="AO12" s="333"/>
      <c r="AP12" s="333"/>
      <c r="AQ12" s="334"/>
      <c r="AR12" s="335" t="s">
        <v>101</v>
      </c>
      <c r="AS12" s="351"/>
      <c r="AT12" s="498" t="str">
        <f>IF(SUM(AT13:AT15)=0,"",SUM(AT13:AT15))</f>
        <v/>
      </c>
      <c r="AU12" s="499" t="str">
        <f t="shared" ref="AU12:BE12" si="1">IF(SUM(AU13:AU15)=0,"",SUM(AU13:AU15))</f>
        <v/>
      </c>
      <c r="AV12" s="499" t="str">
        <f t="shared" si="1"/>
        <v/>
      </c>
      <c r="AW12" s="499" t="str">
        <f t="shared" si="1"/>
        <v/>
      </c>
      <c r="AX12" s="499" t="str">
        <f t="shared" si="1"/>
        <v/>
      </c>
      <c r="AY12" s="499" t="str">
        <f t="shared" si="1"/>
        <v/>
      </c>
      <c r="AZ12" s="499" t="str">
        <f t="shared" si="1"/>
        <v/>
      </c>
      <c r="BA12" s="499" t="str">
        <f t="shared" si="1"/>
        <v/>
      </c>
      <c r="BB12" s="499" t="str">
        <f t="shared" si="1"/>
        <v/>
      </c>
      <c r="BC12" s="499" t="str">
        <f t="shared" si="1"/>
        <v/>
      </c>
      <c r="BD12" s="499" t="str">
        <f t="shared" si="1"/>
        <v/>
      </c>
      <c r="BE12" s="500" t="str">
        <f t="shared" si="1"/>
        <v/>
      </c>
      <c r="BF12" s="57"/>
    </row>
    <row r="13" spans="1:58" ht="18" customHeight="1">
      <c r="A13" s="59"/>
      <c r="B13" s="57"/>
      <c r="C13" s="371"/>
      <c r="D13" s="372"/>
      <c r="E13" s="397"/>
      <c r="F13" s="398"/>
      <c r="G13" s="389" t="s">
        <v>102</v>
      </c>
      <c r="H13" s="358"/>
      <c r="I13" s="358"/>
      <c r="J13" s="358"/>
      <c r="K13" s="358"/>
      <c r="L13" s="358"/>
      <c r="M13" s="358"/>
      <c r="N13" s="358"/>
      <c r="O13" s="358"/>
      <c r="P13" s="359"/>
      <c r="Q13" s="376" t="s">
        <v>103</v>
      </c>
      <c r="R13" s="377"/>
      <c r="S13" s="377"/>
      <c r="T13" s="377"/>
      <c r="U13" s="377"/>
      <c r="V13" s="377"/>
      <c r="W13" s="377"/>
      <c r="X13" s="377"/>
      <c r="Y13" s="377"/>
      <c r="Z13" s="377"/>
      <c r="AA13" s="377"/>
      <c r="AB13" s="377"/>
      <c r="AC13" s="378"/>
      <c r="AD13" s="348" t="s">
        <v>100</v>
      </c>
      <c r="AE13" s="349"/>
      <c r="AF13" s="349"/>
      <c r="AG13" s="349"/>
      <c r="AH13" s="350"/>
      <c r="AI13" s="332">
        <f t="shared" si="0"/>
        <v>0</v>
      </c>
      <c r="AJ13" s="333"/>
      <c r="AK13" s="333"/>
      <c r="AL13" s="333"/>
      <c r="AM13" s="333"/>
      <c r="AN13" s="333"/>
      <c r="AO13" s="333"/>
      <c r="AP13" s="333"/>
      <c r="AQ13" s="334"/>
      <c r="AR13" s="335" t="s">
        <v>104</v>
      </c>
      <c r="AS13" s="336"/>
      <c r="AT13" s="498">
        <f>'別紙23-2入力ｼｰﾄ　燃料使用量データシート(CGS用)　・'!D35</f>
        <v>0</v>
      </c>
      <c r="AU13" s="499">
        <f>'別紙23-2入力ｼｰﾄ　燃料使用量データシート(CGS用)　・'!E35</f>
        <v>0</v>
      </c>
      <c r="AV13" s="499">
        <f>'別紙23-2入力ｼｰﾄ　燃料使用量データシート(CGS用)　・'!F35</f>
        <v>0</v>
      </c>
      <c r="AW13" s="501"/>
      <c r="AX13" s="501"/>
      <c r="AY13" s="501"/>
      <c r="AZ13" s="499">
        <f>'別紙23-2入力ｼｰﾄ　燃料使用量データシート(CGS用)　・'!J35</f>
        <v>0</v>
      </c>
      <c r="BA13" s="499">
        <f>'別紙23-2入力ｼｰﾄ　燃料使用量データシート(CGS用)　・'!K35</f>
        <v>0</v>
      </c>
      <c r="BB13" s="501"/>
      <c r="BC13" s="501"/>
      <c r="BD13" s="501"/>
      <c r="BE13" s="502"/>
      <c r="BF13" s="57"/>
    </row>
    <row r="14" spans="1:58" ht="18" customHeight="1">
      <c r="A14" s="59"/>
      <c r="B14" s="57"/>
      <c r="C14" s="371"/>
      <c r="D14" s="372"/>
      <c r="E14" s="397"/>
      <c r="F14" s="398"/>
      <c r="G14" s="407"/>
      <c r="H14" s="308"/>
      <c r="I14" s="308"/>
      <c r="J14" s="308"/>
      <c r="K14" s="308"/>
      <c r="L14" s="308"/>
      <c r="M14" s="308"/>
      <c r="N14" s="308"/>
      <c r="O14" s="308"/>
      <c r="P14" s="408"/>
      <c r="Q14" s="376" t="s">
        <v>53</v>
      </c>
      <c r="R14" s="377"/>
      <c r="S14" s="377"/>
      <c r="T14" s="377"/>
      <c r="U14" s="377"/>
      <c r="V14" s="377"/>
      <c r="W14" s="377"/>
      <c r="X14" s="377"/>
      <c r="Y14" s="377"/>
      <c r="Z14" s="377"/>
      <c r="AA14" s="377"/>
      <c r="AB14" s="377"/>
      <c r="AC14" s="378"/>
      <c r="AD14" s="348" t="s">
        <v>100</v>
      </c>
      <c r="AE14" s="349"/>
      <c r="AF14" s="349"/>
      <c r="AG14" s="349"/>
      <c r="AH14" s="350"/>
      <c r="AI14" s="332">
        <f t="shared" si="0"/>
        <v>0</v>
      </c>
      <c r="AJ14" s="333"/>
      <c r="AK14" s="333"/>
      <c r="AL14" s="333"/>
      <c r="AM14" s="333"/>
      <c r="AN14" s="333"/>
      <c r="AO14" s="333"/>
      <c r="AP14" s="333"/>
      <c r="AQ14" s="334"/>
      <c r="AR14" s="335" t="s">
        <v>105</v>
      </c>
      <c r="AS14" s="336"/>
      <c r="AT14" s="503"/>
      <c r="AU14" s="501"/>
      <c r="AV14" s="501"/>
      <c r="AW14" s="499">
        <f>'別紙23-2入力ｼｰﾄ　燃料使用量データシート(CGS用)　・'!G36</f>
        <v>0</v>
      </c>
      <c r="AX14" s="499">
        <f>'別紙23-2入力ｼｰﾄ　燃料使用量データシート(CGS用)　・'!H36</f>
        <v>0</v>
      </c>
      <c r="AY14" s="499">
        <f>'別紙23-2入力ｼｰﾄ　燃料使用量データシート(CGS用)　・'!I36</f>
        <v>0</v>
      </c>
      <c r="AZ14" s="501"/>
      <c r="BA14" s="501"/>
      <c r="BB14" s="499">
        <f>'別紙23-2入力ｼｰﾄ　燃料使用量データシート(CGS用)　・'!L36</f>
        <v>0</v>
      </c>
      <c r="BC14" s="499">
        <f>'別紙23-2入力ｼｰﾄ　燃料使用量データシート(CGS用)　・'!M36</f>
        <v>0</v>
      </c>
      <c r="BD14" s="499">
        <f>'別紙23-2入力ｼｰﾄ　燃料使用量データシート(CGS用)　・'!N36</f>
        <v>0</v>
      </c>
      <c r="BE14" s="500">
        <f>'別紙23-2入力ｼｰﾄ　燃料使用量データシート(CGS用)　・'!O36</f>
        <v>0</v>
      </c>
      <c r="BF14" s="57"/>
    </row>
    <row r="15" spans="1:58" ht="18" customHeight="1">
      <c r="A15" s="59"/>
      <c r="B15" s="57"/>
      <c r="C15" s="371"/>
      <c r="D15" s="372"/>
      <c r="E15" s="397"/>
      <c r="F15" s="398"/>
      <c r="G15" s="409"/>
      <c r="H15" s="361"/>
      <c r="I15" s="361"/>
      <c r="J15" s="361"/>
      <c r="K15" s="361"/>
      <c r="L15" s="361"/>
      <c r="M15" s="361"/>
      <c r="N15" s="361"/>
      <c r="O15" s="361"/>
      <c r="P15" s="362"/>
      <c r="Q15" s="376" t="s">
        <v>106</v>
      </c>
      <c r="R15" s="377"/>
      <c r="S15" s="377"/>
      <c r="T15" s="377"/>
      <c r="U15" s="377"/>
      <c r="V15" s="377"/>
      <c r="W15" s="377"/>
      <c r="X15" s="377"/>
      <c r="Y15" s="377"/>
      <c r="Z15" s="377"/>
      <c r="AA15" s="377"/>
      <c r="AB15" s="377"/>
      <c r="AC15" s="378"/>
      <c r="AD15" s="348" t="s">
        <v>100</v>
      </c>
      <c r="AE15" s="349"/>
      <c r="AF15" s="349"/>
      <c r="AG15" s="349"/>
      <c r="AH15" s="350"/>
      <c r="AI15" s="401">
        <f t="shared" si="0"/>
        <v>0</v>
      </c>
      <c r="AJ15" s="402"/>
      <c r="AK15" s="402"/>
      <c r="AL15" s="402"/>
      <c r="AM15" s="402"/>
      <c r="AN15" s="402"/>
      <c r="AO15" s="402"/>
      <c r="AP15" s="402"/>
      <c r="AQ15" s="403"/>
      <c r="AR15" s="335" t="s">
        <v>107</v>
      </c>
      <c r="AS15" s="336"/>
      <c r="AT15" s="498">
        <f>'別紙23-2入力ｼｰﾄ　燃料使用量データシート(CGS用)　・'!D37</f>
        <v>0</v>
      </c>
      <c r="AU15" s="499">
        <f>'別紙23-2入力ｼｰﾄ　燃料使用量データシート(CGS用)　・'!E37</f>
        <v>0</v>
      </c>
      <c r="AV15" s="499">
        <f>'別紙23-2入力ｼｰﾄ　燃料使用量データシート(CGS用)　・'!F37</f>
        <v>0</v>
      </c>
      <c r="AW15" s="499">
        <f>'別紙23-2入力ｼｰﾄ　燃料使用量データシート(CGS用)　・'!G37</f>
        <v>0</v>
      </c>
      <c r="AX15" s="499">
        <f>'別紙23-2入力ｼｰﾄ　燃料使用量データシート(CGS用)　・'!H37</f>
        <v>0</v>
      </c>
      <c r="AY15" s="499">
        <f>'別紙23-2入力ｼｰﾄ　燃料使用量データシート(CGS用)　・'!I37</f>
        <v>0</v>
      </c>
      <c r="AZ15" s="499">
        <f>'別紙23-2入力ｼｰﾄ　燃料使用量データシート(CGS用)　・'!J37</f>
        <v>0</v>
      </c>
      <c r="BA15" s="499">
        <f>'別紙23-2入力ｼｰﾄ　燃料使用量データシート(CGS用)　・'!K37</f>
        <v>0</v>
      </c>
      <c r="BB15" s="499">
        <f>'別紙23-2入力ｼｰﾄ　燃料使用量データシート(CGS用)　・'!L37</f>
        <v>0</v>
      </c>
      <c r="BC15" s="499">
        <f>'別紙23-2入力ｼｰﾄ　燃料使用量データシート(CGS用)　・'!M37</f>
        <v>0</v>
      </c>
      <c r="BD15" s="499">
        <f>'別紙23-2入力ｼｰﾄ　燃料使用量データシート(CGS用)　・'!N37</f>
        <v>0</v>
      </c>
      <c r="BE15" s="500">
        <f>'別紙23-2入力ｼｰﾄ　燃料使用量データシート(CGS用)　・'!O37</f>
        <v>0</v>
      </c>
      <c r="BF15" s="57"/>
    </row>
    <row r="16" spans="1:58" ht="18" customHeight="1">
      <c r="A16" s="59"/>
      <c r="B16" s="57"/>
      <c r="C16" s="371"/>
      <c r="D16" s="372"/>
      <c r="E16" s="399"/>
      <c r="F16" s="400"/>
      <c r="G16" s="404" t="s">
        <v>108</v>
      </c>
      <c r="H16" s="405"/>
      <c r="I16" s="405"/>
      <c r="J16" s="405"/>
      <c r="K16" s="405"/>
      <c r="L16" s="405"/>
      <c r="M16" s="405"/>
      <c r="N16" s="405"/>
      <c r="O16" s="405"/>
      <c r="P16" s="405"/>
      <c r="Q16" s="405"/>
      <c r="R16" s="405"/>
      <c r="S16" s="405"/>
      <c r="T16" s="405"/>
      <c r="U16" s="405"/>
      <c r="V16" s="405"/>
      <c r="W16" s="405"/>
      <c r="X16" s="405"/>
      <c r="Y16" s="405"/>
      <c r="Z16" s="405"/>
      <c r="AA16" s="405"/>
      <c r="AB16" s="405"/>
      <c r="AC16" s="406"/>
      <c r="AD16" s="335" t="s">
        <v>100</v>
      </c>
      <c r="AE16" s="351"/>
      <c r="AF16" s="351"/>
      <c r="AG16" s="351"/>
      <c r="AH16" s="336"/>
      <c r="AI16" s="332">
        <f t="shared" si="0"/>
        <v>0</v>
      </c>
      <c r="AJ16" s="333"/>
      <c r="AK16" s="333"/>
      <c r="AL16" s="333"/>
      <c r="AM16" s="333"/>
      <c r="AN16" s="333"/>
      <c r="AO16" s="333"/>
      <c r="AP16" s="333"/>
      <c r="AQ16" s="334"/>
      <c r="AR16" s="335" t="s">
        <v>109</v>
      </c>
      <c r="AS16" s="336"/>
      <c r="AT16" s="498">
        <f>'別紙23-2入力ｼｰﾄ　燃料使用量データシート(CGS用)　・'!D38</f>
        <v>0</v>
      </c>
      <c r="AU16" s="499">
        <f>'別紙23-2入力ｼｰﾄ　燃料使用量データシート(CGS用)　・'!E38</f>
        <v>0</v>
      </c>
      <c r="AV16" s="499">
        <f>'別紙23-2入力ｼｰﾄ　燃料使用量データシート(CGS用)　・'!F38</f>
        <v>0</v>
      </c>
      <c r="AW16" s="499">
        <f>'別紙23-2入力ｼｰﾄ　燃料使用量データシート(CGS用)　・'!G38</f>
        <v>0</v>
      </c>
      <c r="AX16" s="499">
        <f>'別紙23-2入力ｼｰﾄ　燃料使用量データシート(CGS用)　・'!H38</f>
        <v>0</v>
      </c>
      <c r="AY16" s="499">
        <f>'別紙23-2入力ｼｰﾄ　燃料使用量データシート(CGS用)　・'!I38</f>
        <v>0</v>
      </c>
      <c r="AZ16" s="499">
        <f>'別紙23-2入力ｼｰﾄ　燃料使用量データシート(CGS用)　・'!J38</f>
        <v>0</v>
      </c>
      <c r="BA16" s="499">
        <f>'別紙23-2入力ｼｰﾄ　燃料使用量データシート(CGS用)　・'!K38</f>
        <v>0</v>
      </c>
      <c r="BB16" s="499">
        <f>'別紙23-2入力ｼｰﾄ　燃料使用量データシート(CGS用)　・'!L38</f>
        <v>0</v>
      </c>
      <c r="BC16" s="499">
        <f>'別紙23-2入力ｼｰﾄ　燃料使用量データシート(CGS用)　・'!M38</f>
        <v>0</v>
      </c>
      <c r="BD16" s="499">
        <f>'別紙23-2入力ｼｰﾄ　燃料使用量データシート(CGS用)　・'!N38</f>
        <v>0</v>
      </c>
      <c r="BE16" s="500">
        <f>'別紙23-2入力ｼｰﾄ　燃料使用量データシート(CGS用)　・'!O38</f>
        <v>0</v>
      </c>
      <c r="BF16" s="57"/>
    </row>
    <row r="17" spans="1:70" ht="18" customHeight="1">
      <c r="A17" s="59"/>
      <c r="B17" s="57"/>
      <c r="C17" s="371"/>
      <c r="D17" s="372"/>
      <c r="E17" s="384" t="s">
        <v>110</v>
      </c>
      <c r="F17" s="385"/>
      <c r="G17" s="385"/>
      <c r="H17" s="385"/>
      <c r="I17" s="385"/>
      <c r="J17" s="385"/>
      <c r="K17" s="388" t="s">
        <v>111</v>
      </c>
      <c r="L17" s="388"/>
      <c r="M17" s="388"/>
      <c r="N17" s="388"/>
      <c r="O17" s="388"/>
      <c r="P17" s="389" t="s">
        <v>59</v>
      </c>
      <c r="Q17" s="358"/>
      <c r="R17" s="358"/>
      <c r="S17" s="358"/>
      <c r="T17" s="358"/>
      <c r="U17" s="358"/>
      <c r="V17" s="358"/>
      <c r="W17" s="358"/>
      <c r="X17" s="358"/>
      <c r="Y17" s="358"/>
      <c r="Z17" s="358"/>
      <c r="AA17" s="358"/>
      <c r="AB17" s="358"/>
      <c r="AC17" s="359"/>
      <c r="AD17" s="348" t="s">
        <v>112</v>
      </c>
      <c r="AE17" s="349"/>
      <c r="AF17" s="349"/>
      <c r="AG17" s="349"/>
      <c r="AH17" s="350"/>
      <c r="AI17" s="332">
        <f>SUM(AT17:BE17)</f>
        <v>0</v>
      </c>
      <c r="AJ17" s="333"/>
      <c r="AK17" s="333"/>
      <c r="AL17" s="333"/>
      <c r="AM17" s="333"/>
      <c r="AN17" s="333"/>
      <c r="AO17" s="333"/>
      <c r="AP17" s="333"/>
      <c r="AQ17" s="334"/>
      <c r="AR17" s="390" t="s">
        <v>113</v>
      </c>
      <c r="AS17" s="391"/>
      <c r="AT17" s="504">
        <f>'別紙23-2入力ｼｰﾄ　燃料使用量データシート(CGS用)　・'!D41</f>
        <v>0</v>
      </c>
      <c r="AU17" s="505">
        <f>'別紙23-2入力ｼｰﾄ　燃料使用量データシート(CGS用)　・'!E41</f>
        <v>0</v>
      </c>
      <c r="AV17" s="505">
        <f>'別紙23-2入力ｼｰﾄ　燃料使用量データシート(CGS用)　・'!F41</f>
        <v>0</v>
      </c>
      <c r="AW17" s="505">
        <f>'別紙23-2入力ｼｰﾄ　燃料使用量データシート(CGS用)　・'!G41</f>
        <v>0</v>
      </c>
      <c r="AX17" s="505">
        <f>'別紙23-2入力ｼｰﾄ　燃料使用量データシート(CGS用)　・'!H41</f>
        <v>0</v>
      </c>
      <c r="AY17" s="505">
        <f>'別紙23-2入力ｼｰﾄ　燃料使用量データシート(CGS用)　・'!I41</f>
        <v>0</v>
      </c>
      <c r="AZ17" s="505">
        <f>'別紙23-2入力ｼｰﾄ　燃料使用量データシート(CGS用)　・'!J41</f>
        <v>0</v>
      </c>
      <c r="BA17" s="505">
        <f>'別紙23-2入力ｼｰﾄ　燃料使用量データシート(CGS用)　・'!K41</f>
        <v>0</v>
      </c>
      <c r="BB17" s="505">
        <f>'別紙23-2入力ｼｰﾄ　燃料使用量データシート(CGS用)　・'!L41</f>
        <v>0</v>
      </c>
      <c r="BC17" s="505">
        <f>'別紙23-2入力ｼｰﾄ　燃料使用量データシート(CGS用)　・'!M41</f>
        <v>0</v>
      </c>
      <c r="BD17" s="505">
        <f>'別紙23-2入力ｼｰﾄ　燃料使用量データシート(CGS用)　・'!N41</f>
        <v>0</v>
      </c>
      <c r="BE17" s="506">
        <f>'別紙23-2入力ｼｰﾄ　燃料使用量データシート(CGS用)　・'!O41</f>
        <v>0</v>
      </c>
      <c r="BF17" s="57"/>
      <c r="BG17" s="92"/>
      <c r="BH17" s="92"/>
      <c r="BI17" s="92"/>
      <c r="BJ17" s="92"/>
      <c r="BK17" s="92"/>
      <c r="BL17" s="92"/>
      <c r="BM17" s="92"/>
      <c r="BN17" s="92"/>
      <c r="BO17" s="92"/>
      <c r="BP17" s="92"/>
      <c r="BQ17" s="92"/>
      <c r="BR17" s="92"/>
    </row>
    <row r="18" spans="1:70" ht="18" customHeight="1">
      <c r="A18" s="59"/>
      <c r="B18" s="57"/>
      <c r="C18" s="371"/>
      <c r="D18" s="372"/>
      <c r="E18" s="386"/>
      <c r="F18" s="387"/>
      <c r="G18" s="387"/>
      <c r="H18" s="387"/>
      <c r="I18" s="387"/>
      <c r="J18" s="387"/>
      <c r="K18" s="330" t="s">
        <v>114</v>
      </c>
      <c r="L18" s="330"/>
      <c r="M18" s="330"/>
      <c r="N18" s="330"/>
      <c r="O18" s="330"/>
      <c r="P18" s="330"/>
      <c r="Q18" s="330"/>
      <c r="R18" s="330"/>
      <c r="S18" s="330"/>
      <c r="T18" s="330"/>
      <c r="U18" s="330"/>
      <c r="V18" s="330"/>
      <c r="W18" s="330"/>
      <c r="X18" s="330"/>
      <c r="Y18" s="330"/>
      <c r="Z18" s="330"/>
      <c r="AA18" s="330"/>
      <c r="AB18" s="330"/>
      <c r="AC18" s="330"/>
      <c r="AD18" s="348" t="s">
        <v>115</v>
      </c>
      <c r="AE18" s="349"/>
      <c r="AF18" s="349"/>
      <c r="AG18" s="349"/>
      <c r="AH18" s="350"/>
      <c r="AI18" s="332">
        <f>SUM(AT18:BE18)</f>
        <v>0</v>
      </c>
      <c r="AJ18" s="333"/>
      <c r="AK18" s="333"/>
      <c r="AL18" s="333"/>
      <c r="AM18" s="333"/>
      <c r="AN18" s="333"/>
      <c r="AO18" s="333"/>
      <c r="AP18" s="333"/>
      <c r="AQ18" s="334"/>
      <c r="AR18" s="335" t="s">
        <v>116</v>
      </c>
      <c r="AS18" s="351"/>
      <c r="AT18" s="498">
        <f>IF(AT17="","",AT17*$K$4/1000)</f>
        <v>0</v>
      </c>
      <c r="AU18" s="499">
        <f>IF(AU17="","",AU17*$K$4/1000)</f>
        <v>0</v>
      </c>
      <c r="AV18" s="499">
        <f t="shared" ref="AV18:BD18" si="2">IF(AV17="","",AV17*$K$4/1000)</f>
        <v>0</v>
      </c>
      <c r="AW18" s="499">
        <f t="shared" si="2"/>
        <v>0</v>
      </c>
      <c r="AX18" s="499">
        <f t="shared" si="2"/>
        <v>0</v>
      </c>
      <c r="AY18" s="499">
        <f t="shared" si="2"/>
        <v>0</v>
      </c>
      <c r="AZ18" s="499">
        <f t="shared" si="2"/>
        <v>0</v>
      </c>
      <c r="BA18" s="499">
        <f t="shared" si="2"/>
        <v>0</v>
      </c>
      <c r="BB18" s="499">
        <f t="shared" si="2"/>
        <v>0</v>
      </c>
      <c r="BC18" s="499">
        <f t="shared" si="2"/>
        <v>0</v>
      </c>
      <c r="BD18" s="499">
        <f t="shared" si="2"/>
        <v>0</v>
      </c>
      <c r="BE18" s="500">
        <f>IF(BE17="","",BE17*$K$4/1000)</f>
        <v>0</v>
      </c>
      <c r="BF18" s="57"/>
    </row>
    <row r="19" spans="1:70" ht="18" customHeight="1">
      <c r="A19" s="59"/>
      <c r="B19" s="57"/>
      <c r="C19" s="371"/>
      <c r="D19" s="372"/>
      <c r="E19" s="386"/>
      <c r="F19" s="387"/>
      <c r="G19" s="387"/>
      <c r="H19" s="387"/>
      <c r="I19" s="387"/>
      <c r="J19" s="387"/>
      <c r="K19" s="330" t="s">
        <v>117</v>
      </c>
      <c r="L19" s="330"/>
      <c r="M19" s="330"/>
      <c r="N19" s="330"/>
      <c r="O19" s="330"/>
      <c r="P19" s="330"/>
      <c r="Q19" s="330"/>
      <c r="R19" s="330"/>
      <c r="S19" s="330"/>
      <c r="T19" s="330"/>
      <c r="U19" s="330"/>
      <c r="V19" s="330"/>
      <c r="W19" s="330"/>
      <c r="X19" s="330"/>
      <c r="Y19" s="330"/>
      <c r="Z19" s="330"/>
      <c r="AA19" s="330"/>
      <c r="AB19" s="330"/>
      <c r="AC19" s="330"/>
      <c r="AD19" s="348" t="s">
        <v>118</v>
      </c>
      <c r="AE19" s="349"/>
      <c r="AF19" s="349"/>
      <c r="AG19" s="349"/>
      <c r="AH19" s="350"/>
      <c r="AI19" s="332">
        <f>SUM(AT19:BE19)</f>
        <v>0</v>
      </c>
      <c r="AJ19" s="333"/>
      <c r="AK19" s="333"/>
      <c r="AL19" s="333"/>
      <c r="AM19" s="333"/>
      <c r="AN19" s="333"/>
      <c r="AO19" s="333"/>
      <c r="AP19" s="333"/>
      <c r="AQ19" s="334"/>
      <c r="AR19" s="335" t="s">
        <v>119</v>
      </c>
      <c r="AS19" s="351"/>
      <c r="AT19" s="498">
        <f>IF(AT17="","",AT18*0.0258)</f>
        <v>0</v>
      </c>
      <c r="AU19" s="499">
        <f t="shared" ref="AU19:BE19" si="3">IF(AU17="","",AU18*0.0258)</f>
        <v>0</v>
      </c>
      <c r="AV19" s="499">
        <f t="shared" si="3"/>
        <v>0</v>
      </c>
      <c r="AW19" s="499">
        <f t="shared" si="3"/>
        <v>0</v>
      </c>
      <c r="AX19" s="499">
        <f t="shared" si="3"/>
        <v>0</v>
      </c>
      <c r="AY19" s="499">
        <f t="shared" si="3"/>
        <v>0</v>
      </c>
      <c r="AZ19" s="499">
        <f t="shared" si="3"/>
        <v>0</v>
      </c>
      <c r="BA19" s="499">
        <f t="shared" si="3"/>
        <v>0</v>
      </c>
      <c r="BB19" s="499">
        <f t="shared" si="3"/>
        <v>0</v>
      </c>
      <c r="BC19" s="499">
        <f t="shared" si="3"/>
        <v>0</v>
      </c>
      <c r="BD19" s="499">
        <f t="shared" si="3"/>
        <v>0</v>
      </c>
      <c r="BE19" s="500">
        <f t="shared" si="3"/>
        <v>0</v>
      </c>
      <c r="BF19" s="57"/>
    </row>
    <row r="20" spans="1:70" ht="18" customHeight="1">
      <c r="A20" s="59"/>
      <c r="B20" s="57"/>
      <c r="C20" s="373"/>
      <c r="D20" s="374"/>
      <c r="E20" s="379" t="s">
        <v>120</v>
      </c>
      <c r="F20" s="380"/>
      <c r="G20" s="380"/>
      <c r="H20" s="380"/>
      <c r="I20" s="380"/>
      <c r="J20" s="380"/>
      <c r="K20" s="361"/>
      <c r="L20" s="361"/>
      <c r="M20" s="361"/>
      <c r="N20" s="361"/>
      <c r="O20" s="361"/>
      <c r="P20" s="361"/>
      <c r="Q20" s="361"/>
      <c r="R20" s="361"/>
      <c r="S20" s="361"/>
      <c r="T20" s="361"/>
      <c r="U20" s="361"/>
      <c r="V20" s="361"/>
      <c r="W20" s="361"/>
      <c r="X20" s="361"/>
      <c r="Y20" s="361"/>
      <c r="Z20" s="361"/>
      <c r="AA20" s="361"/>
      <c r="AB20" s="361"/>
      <c r="AC20" s="362"/>
      <c r="AD20" s="381" t="s">
        <v>121</v>
      </c>
      <c r="AE20" s="382"/>
      <c r="AF20" s="382"/>
      <c r="AG20" s="382"/>
      <c r="AH20" s="383"/>
      <c r="AI20" s="332">
        <f t="shared" si="0"/>
        <v>0</v>
      </c>
      <c r="AJ20" s="333"/>
      <c r="AK20" s="333"/>
      <c r="AL20" s="333"/>
      <c r="AM20" s="333"/>
      <c r="AN20" s="333"/>
      <c r="AO20" s="333"/>
      <c r="AP20" s="333"/>
      <c r="AQ20" s="334"/>
      <c r="AR20" s="335" t="s">
        <v>122</v>
      </c>
      <c r="AS20" s="351"/>
      <c r="AT20" s="498">
        <f>IF(AT17="","",AT18*0.0136*44/12)</f>
        <v>0</v>
      </c>
      <c r="AU20" s="499">
        <f t="shared" ref="AU20:BE20" si="4">IF(AU17="","",AU18*0.0136*44/12)</f>
        <v>0</v>
      </c>
      <c r="AV20" s="499">
        <f t="shared" si="4"/>
        <v>0</v>
      </c>
      <c r="AW20" s="499">
        <f t="shared" si="4"/>
        <v>0</v>
      </c>
      <c r="AX20" s="499">
        <f t="shared" si="4"/>
        <v>0</v>
      </c>
      <c r="AY20" s="499">
        <f t="shared" si="4"/>
        <v>0</v>
      </c>
      <c r="AZ20" s="499">
        <f t="shared" si="4"/>
        <v>0</v>
      </c>
      <c r="BA20" s="499">
        <f t="shared" si="4"/>
        <v>0</v>
      </c>
      <c r="BB20" s="499">
        <f t="shared" si="4"/>
        <v>0</v>
      </c>
      <c r="BC20" s="499">
        <f t="shared" si="4"/>
        <v>0</v>
      </c>
      <c r="BD20" s="499">
        <f t="shared" si="4"/>
        <v>0</v>
      </c>
      <c r="BE20" s="500">
        <f t="shared" si="4"/>
        <v>0</v>
      </c>
      <c r="BF20" s="57"/>
    </row>
    <row r="21" spans="1:70" ht="18" customHeight="1">
      <c r="A21" s="59"/>
      <c r="B21" s="57"/>
      <c r="C21" s="369" t="s">
        <v>123</v>
      </c>
      <c r="D21" s="370"/>
      <c r="E21" s="375" t="s">
        <v>124</v>
      </c>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7"/>
      <c r="AD21" s="348" t="s">
        <v>115</v>
      </c>
      <c r="AE21" s="349"/>
      <c r="AF21" s="349"/>
      <c r="AG21" s="349"/>
      <c r="AH21" s="350"/>
      <c r="AI21" s="332">
        <f t="shared" si="0"/>
        <v>0</v>
      </c>
      <c r="AJ21" s="333"/>
      <c r="AK21" s="333"/>
      <c r="AL21" s="333"/>
      <c r="AM21" s="333"/>
      <c r="AN21" s="333"/>
      <c r="AO21" s="333"/>
      <c r="AP21" s="333"/>
      <c r="AQ21" s="334"/>
      <c r="AR21" s="335" t="s">
        <v>125</v>
      </c>
      <c r="AS21" s="351"/>
      <c r="AT21" s="498">
        <f>'別紙23-2入力ｼｰﾄ　燃料使用量データシート(CGS用)　・'!D50</f>
        <v>0</v>
      </c>
      <c r="AU21" s="499">
        <f>'別紙23-2入力ｼｰﾄ　燃料使用量データシート(CGS用)　・'!E50</f>
        <v>0</v>
      </c>
      <c r="AV21" s="499">
        <f>'別紙23-2入力ｼｰﾄ　燃料使用量データシート(CGS用)　・'!F50</f>
        <v>0</v>
      </c>
      <c r="AW21" s="499">
        <f>'別紙23-2入力ｼｰﾄ　燃料使用量データシート(CGS用)　・'!G50</f>
        <v>0</v>
      </c>
      <c r="AX21" s="499">
        <f>'別紙23-2入力ｼｰﾄ　燃料使用量データシート(CGS用)　・'!H50</f>
        <v>0</v>
      </c>
      <c r="AY21" s="499">
        <f>'別紙23-2入力ｼｰﾄ　燃料使用量データシート(CGS用)　・'!I50</f>
        <v>0</v>
      </c>
      <c r="AZ21" s="499">
        <f>'別紙23-2入力ｼｰﾄ　燃料使用量データシート(CGS用)　・'!J50</f>
        <v>0</v>
      </c>
      <c r="BA21" s="499">
        <f>'別紙23-2入力ｼｰﾄ　燃料使用量データシート(CGS用)　・'!K50</f>
        <v>0</v>
      </c>
      <c r="BB21" s="499">
        <f>'別紙23-2入力ｼｰﾄ　燃料使用量データシート(CGS用)　・'!L50</f>
        <v>0</v>
      </c>
      <c r="BC21" s="499">
        <f>'別紙23-2入力ｼｰﾄ　燃料使用量データシート(CGS用)　・'!M50</f>
        <v>0</v>
      </c>
      <c r="BD21" s="499">
        <f>'別紙23-2入力ｼｰﾄ　燃料使用量データシート(CGS用)　・'!N50</f>
        <v>0</v>
      </c>
      <c r="BE21" s="500">
        <f>'別紙23-2入力ｼｰﾄ　燃料使用量データシート(CGS用)　・'!O50</f>
        <v>0</v>
      </c>
      <c r="BF21" s="57"/>
    </row>
    <row r="22" spans="1:70" ht="18" customHeight="1">
      <c r="A22" s="59"/>
      <c r="B22" s="57"/>
      <c r="C22" s="371"/>
      <c r="D22" s="372"/>
      <c r="E22" s="375" t="s">
        <v>126</v>
      </c>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7"/>
      <c r="AD22" s="348" t="s">
        <v>115</v>
      </c>
      <c r="AE22" s="349"/>
      <c r="AF22" s="349"/>
      <c r="AG22" s="349"/>
      <c r="AH22" s="350"/>
      <c r="AI22" s="332">
        <f>SUM(AT22:BE22)</f>
        <v>0</v>
      </c>
      <c r="AJ22" s="333"/>
      <c r="AK22" s="333"/>
      <c r="AL22" s="333"/>
      <c r="AM22" s="333"/>
      <c r="AN22" s="333"/>
      <c r="AO22" s="333"/>
      <c r="AP22" s="333"/>
      <c r="AQ22" s="334"/>
      <c r="AR22" s="335" t="s">
        <v>127</v>
      </c>
      <c r="AS22" s="351"/>
      <c r="AT22" s="498">
        <f>'別紙23-2入力ｼｰﾄ　燃料使用量データシート(CGS用)　・'!D51</f>
        <v>0</v>
      </c>
      <c r="AU22" s="499">
        <f>'別紙23-2入力ｼｰﾄ　燃料使用量データシート(CGS用)　・'!E51</f>
        <v>0</v>
      </c>
      <c r="AV22" s="499">
        <f>'別紙23-2入力ｼｰﾄ　燃料使用量データシート(CGS用)　・'!F51</f>
        <v>0</v>
      </c>
      <c r="AW22" s="499">
        <f>'別紙23-2入力ｼｰﾄ　燃料使用量データシート(CGS用)　・'!G51</f>
        <v>0</v>
      </c>
      <c r="AX22" s="499">
        <f>'別紙23-2入力ｼｰﾄ　燃料使用量データシート(CGS用)　・'!H51</f>
        <v>0</v>
      </c>
      <c r="AY22" s="499">
        <f>'別紙23-2入力ｼｰﾄ　燃料使用量データシート(CGS用)　・'!I51</f>
        <v>0</v>
      </c>
      <c r="AZ22" s="499">
        <f>'別紙23-2入力ｼｰﾄ　燃料使用量データシート(CGS用)　・'!J51</f>
        <v>0</v>
      </c>
      <c r="BA22" s="499">
        <f>'別紙23-2入力ｼｰﾄ　燃料使用量データシート(CGS用)　・'!K51</f>
        <v>0</v>
      </c>
      <c r="BB22" s="499">
        <f>'別紙23-2入力ｼｰﾄ　燃料使用量データシート(CGS用)　・'!L51</f>
        <v>0</v>
      </c>
      <c r="BC22" s="499">
        <f>'別紙23-2入力ｼｰﾄ　燃料使用量データシート(CGS用)　・'!M51</f>
        <v>0</v>
      </c>
      <c r="BD22" s="499">
        <f>'別紙23-2入力ｼｰﾄ　燃料使用量データシート(CGS用)　・'!N51</f>
        <v>0</v>
      </c>
      <c r="BE22" s="500">
        <f>'別紙23-2入力ｼｰﾄ　燃料使用量データシート(CGS用)　・'!O51</f>
        <v>0</v>
      </c>
      <c r="BF22" s="57"/>
    </row>
    <row r="23" spans="1:70" ht="18" customHeight="1">
      <c r="A23" s="59"/>
      <c r="B23" s="57"/>
      <c r="C23" s="373"/>
      <c r="D23" s="374"/>
      <c r="E23" s="375" t="s">
        <v>128</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7"/>
      <c r="AD23" s="348" t="s">
        <v>115</v>
      </c>
      <c r="AE23" s="349"/>
      <c r="AF23" s="349"/>
      <c r="AG23" s="349"/>
      <c r="AH23" s="350"/>
      <c r="AI23" s="332">
        <f t="shared" si="0"/>
        <v>0</v>
      </c>
      <c r="AJ23" s="333"/>
      <c r="AK23" s="333"/>
      <c r="AL23" s="333"/>
      <c r="AM23" s="333"/>
      <c r="AN23" s="333"/>
      <c r="AO23" s="333"/>
      <c r="AP23" s="333"/>
      <c r="AQ23" s="334"/>
      <c r="AR23" s="335" t="s">
        <v>129</v>
      </c>
      <c r="AS23" s="351"/>
      <c r="AT23" s="498">
        <f>'別紙23-2入力ｼｰﾄ　燃料使用量データシート(CGS用)　・'!D52</f>
        <v>0</v>
      </c>
      <c r="AU23" s="499">
        <f>'別紙23-2入力ｼｰﾄ　燃料使用量データシート(CGS用)　・'!E52</f>
        <v>0</v>
      </c>
      <c r="AV23" s="499">
        <f>'別紙23-2入力ｼｰﾄ　燃料使用量データシート(CGS用)　・'!F52</f>
        <v>0</v>
      </c>
      <c r="AW23" s="499">
        <f>'別紙23-2入力ｼｰﾄ　燃料使用量データシート(CGS用)　・'!G52</f>
        <v>0</v>
      </c>
      <c r="AX23" s="499">
        <f>'別紙23-2入力ｼｰﾄ　燃料使用量データシート(CGS用)　・'!H52</f>
        <v>0</v>
      </c>
      <c r="AY23" s="499">
        <f>'別紙23-2入力ｼｰﾄ　燃料使用量データシート(CGS用)　・'!I52</f>
        <v>0</v>
      </c>
      <c r="AZ23" s="499">
        <f>'別紙23-2入力ｼｰﾄ　燃料使用量データシート(CGS用)　・'!J52</f>
        <v>0</v>
      </c>
      <c r="BA23" s="499">
        <f>'別紙23-2入力ｼｰﾄ　燃料使用量データシート(CGS用)　・'!K52</f>
        <v>0</v>
      </c>
      <c r="BB23" s="499">
        <f>'別紙23-2入力ｼｰﾄ　燃料使用量データシート(CGS用)　・'!L52</f>
        <v>0</v>
      </c>
      <c r="BC23" s="499">
        <f>'別紙23-2入力ｼｰﾄ　燃料使用量データシート(CGS用)　・'!M52</f>
        <v>0</v>
      </c>
      <c r="BD23" s="499">
        <f>'別紙23-2入力ｼｰﾄ　燃料使用量データシート(CGS用)　・'!N52</f>
        <v>0</v>
      </c>
      <c r="BE23" s="500">
        <f>'別紙23-2入力ｼｰﾄ　燃料使用量データシート(CGS用)　・'!O52</f>
        <v>0</v>
      </c>
      <c r="BF23" s="57"/>
    </row>
    <row r="24" spans="1:70" ht="18" customHeight="1">
      <c r="A24" s="59"/>
      <c r="B24" s="57"/>
      <c r="C24" s="363" t="s">
        <v>130</v>
      </c>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5"/>
      <c r="AD24" s="348" t="s">
        <v>115</v>
      </c>
      <c r="AE24" s="349"/>
      <c r="AF24" s="349"/>
      <c r="AG24" s="349"/>
      <c r="AH24" s="350"/>
      <c r="AI24" s="332">
        <f t="shared" si="0"/>
        <v>0</v>
      </c>
      <c r="AJ24" s="333"/>
      <c r="AK24" s="333"/>
      <c r="AL24" s="333"/>
      <c r="AM24" s="333"/>
      <c r="AN24" s="333"/>
      <c r="AO24" s="333"/>
      <c r="AP24" s="333"/>
      <c r="AQ24" s="334"/>
      <c r="AR24" s="335" t="s">
        <v>131</v>
      </c>
      <c r="AS24" s="351"/>
      <c r="AT24" s="507" t="str">
        <f t="shared" ref="AT24:BE24" si="5">IF(SUM(AT13:AT15)=0,"",AT13*$AT$5+AT14*$AT$6+AT15*$AT$7+AT16*$AT$8+AT21*$AW$5+AT22*$AW$6+AT23*$AW$7)</f>
        <v/>
      </c>
      <c r="AU24" s="508" t="str">
        <f>IF(SUM(AU13:AU15)=0,"",AU13*$AT$5+AU14*$AT$6+AU15*$AT$7+AU16*$AT$8+AU21*$AW$5+AU22*$AW$6+AU23*$AW$7)</f>
        <v/>
      </c>
      <c r="AV24" s="508" t="str">
        <f t="shared" si="5"/>
        <v/>
      </c>
      <c r="AW24" s="508" t="str">
        <f t="shared" si="5"/>
        <v/>
      </c>
      <c r="AX24" s="508" t="str">
        <f t="shared" si="5"/>
        <v/>
      </c>
      <c r="AY24" s="508" t="str">
        <f t="shared" si="5"/>
        <v/>
      </c>
      <c r="AZ24" s="508" t="str">
        <f>IF(SUM(AZ13:AZ15)=0,"",AZ13*$AT$5+AZ14*$AT$6+AZ15*$AT$7+AZ16*$AT$8+AZ21*$AW$5+AZ22*$AW$6+AZ23*$AW$7)</f>
        <v/>
      </c>
      <c r="BA24" s="508" t="str">
        <f t="shared" si="5"/>
        <v/>
      </c>
      <c r="BB24" s="508" t="str">
        <f t="shared" si="5"/>
        <v/>
      </c>
      <c r="BC24" s="508" t="str">
        <f t="shared" si="5"/>
        <v/>
      </c>
      <c r="BD24" s="508" t="str">
        <f t="shared" si="5"/>
        <v/>
      </c>
      <c r="BE24" s="509" t="str">
        <f t="shared" si="5"/>
        <v/>
      </c>
      <c r="BF24" s="57"/>
    </row>
    <row r="25" spans="1:70" ht="18" customHeight="1">
      <c r="A25" s="59"/>
      <c r="B25" s="57"/>
      <c r="C25" s="366"/>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8"/>
      <c r="AD25" s="348" t="s">
        <v>118</v>
      </c>
      <c r="AE25" s="349"/>
      <c r="AF25" s="349"/>
      <c r="AG25" s="349"/>
      <c r="AH25" s="350"/>
      <c r="AI25" s="332">
        <f t="shared" si="0"/>
        <v>0</v>
      </c>
      <c r="AJ25" s="333"/>
      <c r="AK25" s="333"/>
      <c r="AL25" s="333"/>
      <c r="AM25" s="333"/>
      <c r="AN25" s="333"/>
      <c r="AO25" s="333"/>
      <c r="AP25" s="333"/>
      <c r="AQ25" s="334"/>
      <c r="AR25" s="335" t="s">
        <v>132</v>
      </c>
      <c r="AS25" s="351"/>
      <c r="AT25" s="507" t="str">
        <f t="shared" ref="AT25:BE25" si="6">IF(SUM(AT13:AT15)=0,"",AT24*0.0258)</f>
        <v/>
      </c>
      <c r="AU25" s="508" t="str">
        <f t="shared" si="6"/>
        <v/>
      </c>
      <c r="AV25" s="508" t="str">
        <f t="shared" si="6"/>
        <v/>
      </c>
      <c r="AW25" s="508" t="str">
        <f>IF(SUM(AW13:AW15)=0,"",AW24*0.0258)</f>
        <v/>
      </c>
      <c r="AX25" s="508" t="str">
        <f t="shared" si="6"/>
        <v/>
      </c>
      <c r="AY25" s="508" t="str">
        <f t="shared" si="6"/>
        <v/>
      </c>
      <c r="AZ25" s="508" t="str">
        <f t="shared" si="6"/>
        <v/>
      </c>
      <c r="BA25" s="508" t="str">
        <f t="shared" si="6"/>
        <v/>
      </c>
      <c r="BB25" s="508" t="str">
        <f t="shared" si="6"/>
        <v/>
      </c>
      <c r="BC25" s="508" t="str">
        <f t="shared" si="6"/>
        <v/>
      </c>
      <c r="BD25" s="508" t="str">
        <f t="shared" si="6"/>
        <v/>
      </c>
      <c r="BE25" s="509" t="str">
        <f t="shared" si="6"/>
        <v/>
      </c>
      <c r="BF25" s="57"/>
    </row>
    <row r="26" spans="1:70" ht="18" customHeight="1">
      <c r="A26" s="59"/>
      <c r="B26" s="57"/>
      <c r="C26" s="357" t="s">
        <v>133</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9"/>
      <c r="AD26" s="348" t="s">
        <v>115</v>
      </c>
      <c r="AE26" s="349"/>
      <c r="AF26" s="349"/>
      <c r="AG26" s="349"/>
      <c r="AH26" s="350"/>
      <c r="AI26" s="332">
        <f t="shared" si="0"/>
        <v>0</v>
      </c>
      <c r="AJ26" s="333"/>
      <c r="AK26" s="333"/>
      <c r="AL26" s="333"/>
      <c r="AM26" s="333"/>
      <c r="AN26" s="333"/>
      <c r="AO26" s="333"/>
      <c r="AP26" s="333"/>
      <c r="AQ26" s="334"/>
      <c r="AR26" s="335" t="s">
        <v>134</v>
      </c>
      <c r="AS26" s="351"/>
      <c r="AT26" s="507" t="str">
        <f t="shared" ref="AT26:BE26" si="7">IF(SUM(AT13:AT15)=0,"",AT24-AT18)</f>
        <v/>
      </c>
      <c r="AU26" s="508" t="str">
        <f t="shared" si="7"/>
        <v/>
      </c>
      <c r="AV26" s="508" t="str">
        <f t="shared" si="7"/>
        <v/>
      </c>
      <c r="AW26" s="508" t="str">
        <f t="shared" si="7"/>
        <v/>
      </c>
      <c r="AX26" s="508" t="str">
        <f t="shared" si="7"/>
        <v/>
      </c>
      <c r="AY26" s="508" t="str">
        <f t="shared" si="7"/>
        <v/>
      </c>
      <c r="AZ26" s="508" t="str">
        <f t="shared" si="7"/>
        <v/>
      </c>
      <c r="BA26" s="508" t="str">
        <f t="shared" si="7"/>
        <v/>
      </c>
      <c r="BB26" s="508" t="str">
        <f t="shared" si="7"/>
        <v/>
      </c>
      <c r="BC26" s="508" t="str">
        <f t="shared" si="7"/>
        <v/>
      </c>
      <c r="BD26" s="508" t="str">
        <f t="shared" si="7"/>
        <v/>
      </c>
      <c r="BE26" s="509" t="str">
        <f t="shared" si="7"/>
        <v/>
      </c>
      <c r="BF26" s="57"/>
    </row>
    <row r="27" spans="1:70" ht="18" customHeight="1">
      <c r="A27" s="59"/>
      <c r="B27" s="57"/>
      <c r="C27" s="360"/>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2"/>
      <c r="AD27" s="348" t="s">
        <v>118</v>
      </c>
      <c r="AE27" s="349"/>
      <c r="AF27" s="349"/>
      <c r="AG27" s="349"/>
      <c r="AH27" s="350"/>
      <c r="AI27" s="332">
        <f t="shared" si="0"/>
        <v>0</v>
      </c>
      <c r="AJ27" s="333"/>
      <c r="AK27" s="333"/>
      <c r="AL27" s="333"/>
      <c r="AM27" s="333"/>
      <c r="AN27" s="333"/>
      <c r="AO27" s="333"/>
      <c r="AP27" s="333"/>
      <c r="AQ27" s="334"/>
      <c r="AR27" s="335" t="s">
        <v>135</v>
      </c>
      <c r="AS27" s="351"/>
      <c r="AT27" s="507" t="str">
        <f t="shared" ref="AT27:BE27" si="8">IF(SUM(AT13:AT15)=0,"",AT25-AT19)</f>
        <v/>
      </c>
      <c r="AU27" s="508" t="str">
        <f t="shared" si="8"/>
        <v/>
      </c>
      <c r="AV27" s="508" t="str">
        <f>IF(SUM(AV13:AV15)=0,"",AV25-AV19)</f>
        <v/>
      </c>
      <c r="AW27" s="508" t="str">
        <f t="shared" si="8"/>
        <v/>
      </c>
      <c r="AX27" s="508" t="str">
        <f t="shared" si="8"/>
        <v/>
      </c>
      <c r="AY27" s="508" t="str">
        <f t="shared" si="8"/>
        <v/>
      </c>
      <c r="AZ27" s="508" t="str">
        <f t="shared" si="8"/>
        <v/>
      </c>
      <c r="BA27" s="508" t="str">
        <f t="shared" si="8"/>
        <v/>
      </c>
      <c r="BB27" s="508" t="str">
        <f t="shared" si="8"/>
        <v/>
      </c>
      <c r="BC27" s="508" t="str">
        <f t="shared" si="8"/>
        <v/>
      </c>
      <c r="BD27" s="508" t="str">
        <f t="shared" si="8"/>
        <v/>
      </c>
      <c r="BE27" s="509" t="str">
        <f t="shared" si="8"/>
        <v/>
      </c>
      <c r="BF27" s="57"/>
    </row>
    <row r="28" spans="1:70" ht="18" customHeight="1">
      <c r="A28" s="59"/>
      <c r="B28" s="57"/>
      <c r="C28" s="345" t="s">
        <v>136</v>
      </c>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7"/>
      <c r="AD28" s="348" t="s">
        <v>137</v>
      </c>
      <c r="AE28" s="349"/>
      <c r="AF28" s="349"/>
      <c r="AG28" s="349"/>
      <c r="AH28" s="350"/>
      <c r="AI28" s="332">
        <f>IF(AI25=0,0,ROUND(AI27/AI25*100,1))</f>
        <v>0</v>
      </c>
      <c r="AJ28" s="333"/>
      <c r="AK28" s="333"/>
      <c r="AL28" s="333"/>
      <c r="AM28" s="333"/>
      <c r="AN28" s="333"/>
      <c r="AO28" s="333"/>
      <c r="AP28" s="333"/>
      <c r="AQ28" s="334"/>
      <c r="AR28" s="335" t="s">
        <v>138</v>
      </c>
      <c r="AS28" s="351"/>
      <c r="AT28" s="510" t="str">
        <f t="shared" ref="AT28:BE28" si="9">IF(SUM(AT13:AT15)=0,"",ROUND(AT27/AT25*100,1))</f>
        <v/>
      </c>
      <c r="AU28" s="511" t="str">
        <f t="shared" si="9"/>
        <v/>
      </c>
      <c r="AV28" s="511" t="str">
        <f t="shared" si="9"/>
        <v/>
      </c>
      <c r="AW28" s="511" t="str">
        <f t="shared" si="9"/>
        <v/>
      </c>
      <c r="AX28" s="511" t="str">
        <f t="shared" si="9"/>
        <v/>
      </c>
      <c r="AY28" s="511" t="str">
        <f t="shared" si="9"/>
        <v/>
      </c>
      <c r="AZ28" s="511" t="str">
        <f t="shared" si="9"/>
        <v/>
      </c>
      <c r="BA28" s="511" t="str">
        <f t="shared" si="9"/>
        <v/>
      </c>
      <c r="BB28" s="511" t="str">
        <f t="shared" si="9"/>
        <v/>
      </c>
      <c r="BC28" s="512" t="str">
        <f t="shared" si="9"/>
        <v/>
      </c>
      <c r="BD28" s="512" t="str">
        <f t="shared" si="9"/>
        <v/>
      </c>
      <c r="BE28" s="513" t="str">
        <f t="shared" si="9"/>
        <v/>
      </c>
      <c r="BF28" s="57"/>
    </row>
    <row r="29" spans="1:70" ht="18" customHeight="1">
      <c r="A29" s="59"/>
      <c r="B29" s="57"/>
      <c r="C29" s="352" t="s">
        <v>139</v>
      </c>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4" t="s">
        <v>121</v>
      </c>
      <c r="AE29" s="354"/>
      <c r="AF29" s="354"/>
      <c r="AG29" s="354"/>
      <c r="AH29" s="354"/>
      <c r="AI29" s="355">
        <f>SUM(AT29:BE29)</f>
        <v>0</v>
      </c>
      <c r="AJ29" s="355"/>
      <c r="AK29" s="355"/>
      <c r="AL29" s="355"/>
      <c r="AM29" s="355"/>
      <c r="AN29" s="355"/>
      <c r="AO29" s="355"/>
      <c r="AP29" s="355"/>
      <c r="AQ29" s="355"/>
      <c r="AR29" s="356" t="s">
        <v>140</v>
      </c>
      <c r="AS29" s="356"/>
      <c r="AT29" s="507" t="str">
        <f t="shared" ref="AT29:BE29" si="10">IF(SUM(AT13:AT15)=0,"",AT12*0.65+(AT21*$AW$5+AT22*$AW$6+AT23*$AW$7)*0.0136*44/12)</f>
        <v/>
      </c>
      <c r="AU29" s="508" t="str">
        <f>IF(SUM(AU13:AU15)=0,"",AU12*0.65+(AU21*$AW$5+AU22*$AW$6+AU23*$AW$7)*0.0136*44/12)</f>
        <v/>
      </c>
      <c r="AV29" s="508" t="str">
        <f t="shared" si="10"/>
        <v/>
      </c>
      <c r="AW29" s="508" t="str">
        <f t="shared" si="10"/>
        <v/>
      </c>
      <c r="AX29" s="508" t="str">
        <f t="shared" si="10"/>
        <v/>
      </c>
      <c r="AY29" s="508" t="str">
        <f t="shared" si="10"/>
        <v/>
      </c>
      <c r="AZ29" s="508" t="str">
        <f>IF(SUM(AZ13:AZ15)=0,"",AZ12*0.65+(AZ21*$AW$5+AZ22*$AW$6+AZ23*$AW$7)*0.0136*44/12)</f>
        <v/>
      </c>
      <c r="BA29" s="508" t="str">
        <f t="shared" si="10"/>
        <v/>
      </c>
      <c r="BB29" s="508" t="str">
        <f t="shared" si="10"/>
        <v/>
      </c>
      <c r="BC29" s="508" t="str">
        <f t="shared" si="10"/>
        <v/>
      </c>
      <c r="BD29" s="508" t="str">
        <f t="shared" si="10"/>
        <v/>
      </c>
      <c r="BE29" s="514" t="str">
        <f t="shared" si="10"/>
        <v/>
      </c>
      <c r="BF29" s="57"/>
    </row>
    <row r="30" spans="1:70" ht="18" customHeight="1">
      <c r="A30" s="59"/>
      <c r="B30" s="57"/>
      <c r="C30" s="329" t="s">
        <v>141</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1" t="s">
        <v>142</v>
      </c>
      <c r="AE30" s="331"/>
      <c r="AF30" s="331"/>
      <c r="AG30" s="331"/>
      <c r="AH30" s="331"/>
      <c r="AI30" s="332">
        <f t="shared" ref="AI30:AQ30" si="11">IF(AI20="","",AI29-AI20)</f>
        <v>0</v>
      </c>
      <c r="AJ30" s="333" t="str">
        <f t="shared" si="11"/>
        <v/>
      </c>
      <c r="AK30" s="333" t="str">
        <f t="shared" si="11"/>
        <v/>
      </c>
      <c r="AL30" s="333" t="str">
        <f t="shared" si="11"/>
        <v/>
      </c>
      <c r="AM30" s="333" t="str">
        <f t="shared" si="11"/>
        <v/>
      </c>
      <c r="AN30" s="333" t="str">
        <f t="shared" si="11"/>
        <v/>
      </c>
      <c r="AO30" s="333" t="str">
        <f t="shared" si="11"/>
        <v/>
      </c>
      <c r="AP30" s="333" t="str">
        <f t="shared" si="11"/>
        <v/>
      </c>
      <c r="AQ30" s="334" t="str">
        <f t="shared" si="11"/>
        <v/>
      </c>
      <c r="AR30" s="335" t="s">
        <v>143</v>
      </c>
      <c r="AS30" s="336"/>
      <c r="AT30" s="507" t="e">
        <f>IF(AT20="","",AT29-AT20)</f>
        <v>#VALUE!</v>
      </c>
      <c r="AU30" s="508" t="e">
        <f t="shared" ref="AU30:BE30" si="12">IF(AU20="","",AU29-AU20)</f>
        <v>#VALUE!</v>
      </c>
      <c r="AV30" s="508" t="e">
        <f t="shared" si="12"/>
        <v>#VALUE!</v>
      </c>
      <c r="AW30" s="508" t="e">
        <f t="shared" si="12"/>
        <v>#VALUE!</v>
      </c>
      <c r="AX30" s="508" t="e">
        <f t="shared" si="12"/>
        <v>#VALUE!</v>
      </c>
      <c r="AY30" s="508" t="e">
        <f t="shared" si="12"/>
        <v>#VALUE!</v>
      </c>
      <c r="AZ30" s="508" t="e">
        <f t="shared" si="12"/>
        <v>#VALUE!</v>
      </c>
      <c r="BA30" s="508" t="e">
        <f t="shared" si="12"/>
        <v>#VALUE!</v>
      </c>
      <c r="BB30" s="508" t="e">
        <f t="shared" si="12"/>
        <v>#VALUE!</v>
      </c>
      <c r="BC30" s="508" t="e">
        <f t="shared" si="12"/>
        <v>#VALUE!</v>
      </c>
      <c r="BD30" s="508" t="e">
        <f t="shared" si="12"/>
        <v>#VALUE!</v>
      </c>
      <c r="BE30" s="514" t="e">
        <f t="shared" si="12"/>
        <v>#VALUE!</v>
      </c>
      <c r="BF30" s="57"/>
    </row>
    <row r="31" spans="1:70" ht="18" customHeight="1" thickBot="1">
      <c r="A31" s="59"/>
      <c r="B31" s="57"/>
      <c r="C31" s="337" t="s">
        <v>144</v>
      </c>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9" t="s">
        <v>137</v>
      </c>
      <c r="AE31" s="339"/>
      <c r="AF31" s="339"/>
      <c r="AG31" s="339"/>
      <c r="AH31" s="339"/>
      <c r="AI31" s="340">
        <f>IF(AI30=0,0,AI30/AI29*100)</f>
        <v>0</v>
      </c>
      <c r="AJ31" s="341" t="str">
        <f t="shared" ref="AJ31:AQ31" si="13">IF(AJ30="","",AJ30/AJ29)</f>
        <v/>
      </c>
      <c r="AK31" s="341" t="str">
        <f t="shared" si="13"/>
        <v/>
      </c>
      <c r="AL31" s="341" t="str">
        <f t="shared" si="13"/>
        <v/>
      </c>
      <c r="AM31" s="341" t="str">
        <f t="shared" si="13"/>
        <v/>
      </c>
      <c r="AN31" s="341" t="str">
        <f t="shared" si="13"/>
        <v/>
      </c>
      <c r="AO31" s="341" t="str">
        <f t="shared" si="13"/>
        <v/>
      </c>
      <c r="AP31" s="341" t="str">
        <f t="shared" si="13"/>
        <v/>
      </c>
      <c r="AQ31" s="342" t="str">
        <f t="shared" si="13"/>
        <v/>
      </c>
      <c r="AR31" s="343" t="s">
        <v>145</v>
      </c>
      <c r="AS31" s="344"/>
      <c r="AT31" s="515" t="e">
        <f t="shared" ref="AT31:BE31" si="14">IF(AT30="","",AT30/AT29*100)</f>
        <v>#VALUE!</v>
      </c>
      <c r="AU31" s="516" t="e">
        <f t="shared" si="14"/>
        <v>#VALUE!</v>
      </c>
      <c r="AV31" s="516" t="e">
        <f t="shared" si="14"/>
        <v>#VALUE!</v>
      </c>
      <c r="AW31" s="516" t="e">
        <f t="shared" si="14"/>
        <v>#VALUE!</v>
      </c>
      <c r="AX31" s="516" t="e">
        <f t="shared" si="14"/>
        <v>#VALUE!</v>
      </c>
      <c r="AY31" s="516" t="e">
        <f t="shared" si="14"/>
        <v>#VALUE!</v>
      </c>
      <c r="AZ31" s="516" t="e">
        <f t="shared" si="14"/>
        <v>#VALUE!</v>
      </c>
      <c r="BA31" s="516" t="e">
        <f t="shared" si="14"/>
        <v>#VALUE!</v>
      </c>
      <c r="BB31" s="516" t="e">
        <f t="shared" si="14"/>
        <v>#VALUE!</v>
      </c>
      <c r="BC31" s="516" t="e">
        <f t="shared" si="14"/>
        <v>#VALUE!</v>
      </c>
      <c r="BD31" s="516" t="e">
        <f t="shared" si="14"/>
        <v>#VALUE!</v>
      </c>
      <c r="BE31" s="517" t="e">
        <f t="shared" si="14"/>
        <v>#VALUE!</v>
      </c>
      <c r="BF31" s="57"/>
    </row>
    <row r="32" spans="1:70" ht="13.5" customHeight="1" thickBot="1">
      <c r="A32" s="59"/>
      <c r="B32" s="57"/>
      <c r="C32" s="60" t="s">
        <v>146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2"/>
      <c r="AU32" s="60"/>
      <c r="AV32" s="60"/>
      <c r="AW32" s="60"/>
      <c r="AX32" s="60"/>
      <c r="AY32" s="60"/>
      <c r="AZ32" s="60"/>
      <c r="BA32" s="60"/>
      <c r="BB32" s="60"/>
      <c r="BC32" s="60"/>
      <c r="BD32" s="60"/>
      <c r="BE32" s="60"/>
      <c r="BF32" s="60"/>
    </row>
    <row r="33" spans="1:59" ht="13.5" customHeight="1" thickBot="1">
      <c r="A33" s="59"/>
      <c r="B33" s="57"/>
      <c r="C33" s="327" t="s">
        <v>66</v>
      </c>
      <c r="D33" s="289"/>
      <c r="E33" s="285" t="s">
        <v>67</v>
      </c>
      <c r="F33" s="320"/>
      <c r="G33" s="320"/>
      <c r="H33" s="320"/>
      <c r="I33" s="320"/>
      <c r="J33" s="289"/>
      <c r="K33" s="276" t="s">
        <v>68</v>
      </c>
      <c r="L33" s="318"/>
      <c r="M33" s="318"/>
      <c r="N33" s="318"/>
      <c r="O33" s="318"/>
      <c r="P33" s="318"/>
      <c r="Q33" s="318"/>
      <c r="R33" s="277"/>
      <c r="S33" s="285" t="s">
        <v>69</v>
      </c>
      <c r="T33" s="320"/>
      <c r="U33" s="289"/>
      <c r="V33" s="276" t="s">
        <v>70</v>
      </c>
      <c r="W33" s="318"/>
      <c r="X33" s="318"/>
      <c r="Y33" s="318"/>
      <c r="Z33" s="318"/>
      <c r="AA33" s="277"/>
      <c r="AB33" s="276" t="s">
        <v>71</v>
      </c>
      <c r="AC33" s="318"/>
      <c r="AD33" s="318"/>
      <c r="AE33" s="277"/>
      <c r="AF33" s="276" t="s">
        <v>72</v>
      </c>
      <c r="AG33" s="318"/>
      <c r="AH33" s="318"/>
      <c r="AI33" s="318"/>
      <c r="AJ33" s="277"/>
      <c r="AK33" s="276" t="s">
        <v>73</v>
      </c>
      <c r="AL33" s="318"/>
      <c r="AM33" s="318"/>
      <c r="AN33" s="318"/>
      <c r="AO33" s="277"/>
      <c r="AP33" s="285" t="s">
        <v>74</v>
      </c>
      <c r="AQ33" s="320"/>
      <c r="AR33" s="320"/>
      <c r="AS33" s="286"/>
      <c r="AT33" s="62"/>
      <c r="AU33" s="60"/>
      <c r="AV33" s="60"/>
      <c r="AW33" s="60"/>
      <c r="AX33" s="60"/>
      <c r="AY33" s="60"/>
      <c r="AZ33" s="60"/>
      <c r="BA33" s="60"/>
      <c r="BB33" s="60"/>
      <c r="BC33" s="60"/>
      <c r="BD33" s="60"/>
      <c r="BE33" s="60"/>
      <c r="BF33" s="60"/>
    </row>
    <row r="34" spans="1:59" ht="18" customHeight="1" thickBot="1">
      <c r="A34" s="59"/>
      <c r="B34" s="57"/>
      <c r="C34" s="328"/>
      <c r="D34" s="290"/>
      <c r="E34" s="287"/>
      <c r="F34" s="321"/>
      <c r="G34" s="321"/>
      <c r="H34" s="321"/>
      <c r="I34" s="321"/>
      <c r="J34" s="290"/>
      <c r="K34" s="278"/>
      <c r="L34" s="319"/>
      <c r="M34" s="319"/>
      <c r="N34" s="319"/>
      <c r="O34" s="319"/>
      <c r="P34" s="319"/>
      <c r="Q34" s="319"/>
      <c r="R34" s="279"/>
      <c r="S34" s="287"/>
      <c r="T34" s="321"/>
      <c r="U34" s="290"/>
      <c r="V34" s="278"/>
      <c r="W34" s="319"/>
      <c r="X34" s="319"/>
      <c r="Y34" s="319"/>
      <c r="Z34" s="319"/>
      <c r="AA34" s="279"/>
      <c r="AB34" s="278"/>
      <c r="AC34" s="319"/>
      <c r="AD34" s="319"/>
      <c r="AE34" s="279"/>
      <c r="AF34" s="278"/>
      <c r="AG34" s="319"/>
      <c r="AH34" s="319"/>
      <c r="AI34" s="319"/>
      <c r="AJ34" s="279"/>
      <c r="AK34" s="278"/>
      <c r="AL34" s="319"/>
      <c r="AM34" s="319"/>
      <c r="AN34" s="319"/>
      <c r="AO34" s="279"/>
      <c r="AP34" s="287"/>
      <c r="AQ34" s="321"/>
      <c r="AR34" s="321"/>
      <c r="AS34" s="288"/>
      <c r="AT34" s="62"/>
      <c r="AU34" s="322"/>
      <c r="AV34" s="323"/>
      <c r="AW34" s="93"/>
      <c r="AX34" s="322" t="s">
        <v>147</v>
      </c>
      <c r="AY34" s="324"/>
      <c r="AZ34" s="325" t="s">
        <v>94</v>
      </c>
      <c r="BA34" s="326"/>
      <c r="BB34" s="94"/>
      <c r="BC34" s="60"/>
      <c r="BD34" s="57"/>
      <c r="BE34" s="60"/>
      <c r="BF34" s="60"/>
      <c r="BG34" s="57"/>
    </row>
    <row r="35" spans="1:59" ht="18" customHeight="1">
      <c r="A35" s="59"/>
      <c r="B35" s="57"/>
      <c r="C35" s="522">
        <f>'別紙23-2入力ｼｰﾄ　燃料使用量データシート(CGS用)　・'!B56</f>
        <v>1</v>
      </c>
      <c r="D35" s="523"/>
      <c r="E35" s="524">
        <f>'別紙23-2入力ｼｰﾄ　燃料使用量データシート(CGS用)　・'!C56</f>
        <v>0</v>
      </c>
      <c r="F35" s="525"/>
      <c r="G35" s="525"/>
      <c r="H35" s="525"/>
      <c r="I35" s="525"/>
      <c r="J35" s="526"/>
      <c r="K35" s="527">
        <f>'別紙23-2入力ｼｰﾄ　燃料使用量データシート(CGS用)　・'!E56</f>
        <v>0</v>
      </c>
      <c r="L35" s="528"/>
      <c r="M35" s="528"/>
      <c r="N35" s="528"/>
      <c r="O35" s="528"/>
      <c r="P35" s="528"/>
      <c r="Q35" s="528"/>
      <c r="R35" s="529"/>
      <c r="S35" s="530">
        <f>'別紙23-2入力ｼｰﾄ　燃料使用量データシート(CGS用)　・'!G56</f>
        <v>0</v>
      </c>
      <c r="T35" s="531"/>
      <c r="U35" s="523"/>
      <c r="V35" s="532">
        <f>'別紙23-2入力ｼｰﾄ　燃料使用量データシート(CGS用)　・'!I56</f>
        <v>0</v>
      </c>
      <c r="W35" s="533"/>
      <c r="X35" s="533"/>
      <c r="Y35" s="533"/>
      <c r="Z35" s="533"/>
      <c r="AA35" s="534"/>
      <c r="AB35" s="535" t="s">
        <v>148</v>
      </c>
      <c r="AC35" s="536"/>
      <c r="AD35" s="536"/>
      <c r="AE35" s="537"/>
      <c r="AF35" s="538">
        <f>'別紙23-2入力ｼｰﾄ　燃料使用量データシート(CGS用)　・'!M56</f>
        <v>0</v>
      </c>
      <c r="AG35" s="539"/>
      <c r="AH35" s="539"/>
      <c r="AI35" s="539"/>
      <c r="AJ35" s="540"/>
      <c r="AK35" s="538">
        <f>'別紙23-2入力ｼｰﾄ　燃料使用量データシート(CGS用)　・'!O56</f>
        <v>0</v>
      </c>
      <c r="AL35" s="539"/>
      <c r="AM35" s="539"/>
      <c r="AN35" s="539"/>
      <c r="AO35" s="540"/>
      <c r="AP35" s="541" t="e">
        <f>IF('別紙23-2入力ｼｰﾄ　燃料使用量データシート(CGS用)　・'!Q56="","",'別紙23-2入力ｼｰﾄ　燃料使用量データシート(CGS用)　・'!Q56)</f>
        <v>#DIV/0!</v>
      </c>
      <c r="AQ35" s="542"/>
      <c r="AR35" s="542"/>
      <c r="AS35" s="543"/>
      <c r="AT35" s="62"/>
      <c r="AU35" s="312" t="s">
        <v>149</v>
      </c>
      <c r="AV35" s="313"/>
      <c r="AW35" s="95" t="s">
        <v>18</v>
      </c>
      <c r="AX35" s="518">
        <f>'別紙23-2入力ｼｰﾄ　燃料使用量データシート(CGS用)　・'!I6</f>
        <v>0</v>
      </c>
      <c r="AY35" s="519"/>
      <c r="AZ35" s="314" t="str">
        <f>IF(AI20=0,"",AI20)</f>
        <v/>
      </c>
      <c r="BA35" s="315"/>
      <c r="BB35" s="311"/>
      <c r="BC35" s="96"/>
      <c r="BD35" s="57"/>
      <c r="BE35" s="60"/>
      <c r="BF35" s="60"/>
      <c r="BG35" s="57"/>
    </row>
    <row r="36" spans="1:59" ht="18" customHeight="1" thickBot="1">
      <c r="A36" s="59"/>
      <c r="B36" s="57"/>
      <c r="C36" s="544" t="str">
        <f>'別紙23-2入力ｼｰﾄ　燃料使用量データシート(CGS用)　・'!B57</f>
        <v>同上</v>
      </c>
      <c r="D36" s="545"/>
      <c r="E36" s="546" t="str">
        <f>IF('別紙23-2入力ｼｰﾄ　燃料使用量データシート(CGS用)　・'!C57="","",'別紙23-2入力ｼｰﾄ　燃料使用量データシート(CGS用)　・'!C57)</f>
        <v/>
      </c>
      <c r="F36" s="547"/>
      <c r="G36" s="547"/>
      <c r="H36" s="547"/>
      <c r="I36" s="547"/>
      <c r="J36" s="545"/>
      <c r="K36" s="548" t="str">
        <f>IF('別紙23-2入力ｼｰﾄ　燃料使用量データシート(CGS用)　・'!E57="","",'別紙23-2入力ｼｰﾄ　燃料使用量データシート(CGS用)　・'!E57)</f>
        <v/>
      </c>
      <c r="L36" s="549"/>
      <c r="M36" s="549"/>
      <c r="N36" s="549"/>
      <c r="O36" s="549"/>
      <c r="P36" s="549"/>
      <c r="Q36" s="549"/>
      <c r="R36" s="550"/>
      <c r="S36" s="548" t="str">
        <f>IF('別紙23-2入力ｼｰﾄ　燃料使用量データシート(CGS用)　・'!G57="","",'別紙23-2入力ｼｰﾄ　燃料使用量データシート(CGS用)　・'!G57)</f>
        <v/>
      </c>
      <c r="T36" s="549"/>
      <c r="U36" s="550"/>
      <c r="V36" s="551" t="str">
        <f>IF('別紙23-2入力ｼｰﾄ　燃料使用量データシート(CGS用)　・'!I57="","",'別紙23-2入力ｼｰﾄ　燃料使用量データシート(CGS用)　・'!I57)</f>
        <v/>
      </c>
      <c r="W36" s="552"/>
      <c r="X36" s="552"/>
      <c r="Y36" s="552"/>
      <c r="Z36" s="552"/>
      <c r="AA36" s="553"/>
      <c r="AB36" s="548" t="s">
        <v>150</v>
      </c>
      <c r="AC36" s="549"/>
      <c r="AD36" s="549"/>
      <c r="AE36" s="550"/>
      <c r="AF36" s="554" t="str">
        <f>IF('別紙23-2入力ｼｰﾄ　燃料使用量データシート(CGS用)　・'!M57="","",'別紙23-2入力ｼｰﾄ　燃料使用量データシート(CGS用)　・'!M57)</f>
        <v/>
      </c>
      <c r="AG36" s="555"/>
      <c r="AH36" s="555"/>
      <c r="AI36" s="555"/>
      <c r="AJ36" s="556"/>
      <c r="AK36" s="554" t="str">
        <f>IF('別紙23-2入力ｼｰﾄ　燃料使用量データシート(CGS用)　・'!O57="","",'別紙23-2入力ｼｰﾄ　燃料使用量データシート(CGS用)　・'!O57)</f>
        <v/>
      </c>
      <c r="AL36" s="555"/>
      <c r="AM36" s="555"/>
      <c r="AN36" s="555"/>
      <c r="AO36" s="556"/>
      <c r="AP36" s="541" t="e">
        <f>IF('別紙23-2入力ｼｰﾄ　燃料使用量データシート(CGS用)　・'!Q57="","",'別紙23-2入力ｼｰﾄ　燃料使用量データシート(CGS用)　・'!Q57)</f>
        <v>#DIV/0!</v>
      </c>
      <c r="AQ36" s="542"/>
      <c r="AR36" s="542"/>
      <c r="AS36" s="543"/>
      <c r="AT36" s="62"/>
      <c r="AU36" s="316" t="s">
        <v>151</v>
      </c>
      <c r="AV36" s="317"/>
      <c r="AW36" s="97" t="s">
        <v>152</v>
      </c>
      <c r="AX36" s="520">
        <f>'別紙23-2入力ｼｰﾄ　燃料使用量データシート(CGS用)　・'!I7</f>
        <v>0</v>
      </c>
      <c r="AY36" s="521"/>
      <c r="AZ36" s="309" t="str">
        <f>IF(AI20=0,"",AI29-AI20)</f>
        <v/>
      </c>
      <c r="BA36" s="310"/>
      <c r="BB36" s="311"/>
      <c r="BC36" s="96"/>
      <c r="BD36" s="57"/>
      <c r="BE36" s="60"/>
      <c r="BF36" s="60"/>
      <c r="BG36" s="57"/>
    </row>
    <row r="37" spans="1:59" ht="18" customHeight="1">
      <c r="A37" s="59"/>
      <c r="B37" s="57"/>
      <c r="C37" s="544">
        <f>'別紙23-2入力ｼｰﾄ　燃料使用量データシート(CGS用)　・'!B58</f>
        <v>2</v>
      </c>
      <c r="D37" s="545"/>
      <c r="E37" s="546" t="str">
        <f>IF('別紙23-2入力ｼｰﾄ　燃料使用量データシート(CGS用)　・'!C58="","",'別紙23-2入力ｼｰﾄ　燃料使用量データシート(CGS用)　・'!C58)</f>
        <v/>
      </c>
      <c r="F37" s="547"/>
      <c r="G37" s="547"/>
      <c r="H37" s="547"/>
      <c r="I37" s="547"/>
      <c r="J37" s="545"/>
      <c r="K37" s="548" t="str">
        <f>IF('別紙23-2入力ｼｰﾄ　燃料使用量データシート(CGS用)　・'!E58="","",'別紙23-2入力ｼｰﾄ　燃料使用量データシート(CGS用)　・'!E58)</f>
        <v/>
      </c>
      <c r="L37" s="549"/>
      <c r="M37" s="549"/>
      <c r="N37" s="549"/>
      <c r="O37" s="549"/>
      <c r="P37" s="549"/>
      <c r="Q37" s="549"/>
      <c r="R37" s="550"/>
      <c r="S37" s="548" t="str">
        <f>IF('別紙23-2入力ｼｰﾄ　燃料使用量データシート(CGS用)　・'!G58="","",'別紙23-2入力ｼｰﾄ　燃料使用量データシート(CGS用)　・'!G58)</f>
        <v/>
      </c>
      <c r="T37" s="549"/>
      <c r="U37" s="550"/>
      <c r="V37" s="551" t="str">
        <f>IF('別紙23-2入力ｼｰﾄ　燃料使用量データシート(CGS用)　・'!I58="","",'別紙23-2入力ｼｰﾄ　燃料使用量データシート(CGS用)　・'!I58)</f>
        <v/>
      </c>
      <c r="W37" s="552"/>
      <c r="X37" s="552"/>
      <c r="Y37" s="552"/>
      <c r="Z37" s="552"/>
      <c r="AA37" s="553"/>
      <c r="AB37" s="548"/>
      <c r="AC37" s="549"/>
      <c r="AD37" s="549"/>
      <c r="AE37" s="550"/>
      <c r="AF37" s="554" t="str">
        <f>IF('別紙23-2入力ｼｰﾄ　燃料使用量データシート(CGS用)　・'!M58="","",'別紙23-2入力ｼｰﾄ　燃料使用量データシート(CGS用)　・'!M58)</f>
        <v/>
      </c>
      <c r="AG37" s="555"/>
      <c r="AH37" s="555"/>
      <c r="AI37" s="555"/>
      <c r="AJ37" s="556"/>
      <c r="AK37" s="554" t="str">
        <f>IF('別紙23-2入力ｼｰﾄ　燃料使用量データシート(CGS用)　・'!O58="","",'別紙23-2入力ｼｰﾄ　燃料使用量データシート(CGS用)　・'!O58)</f>
        <v/>
      </c>
      <c r="AL37" s="555"/>
      <c r="AM37" s="555"/>
      <c r="AN37" s="555"/>
      <c r="AO37" s="556"/>
      <c r="AP37" s="541" t="e">
        <f>IF('別紙23-2入力ｼｰﾄ　燃料使用量データシート(CGS用)　・'!Q58="","",'別紙23-2入力ｼｰﾄ　燃料使用量データシート(CGS用)　・'!Q58)</f>
        <v>#DIV/0!</v>
      </c>
      <c r="AQ37" s="542"/>
      <c r="AR37" s="542"/>
      <c r="AS37" s="543"/>
      <c r="AT37" s="62"/>
      <c r="AU37" s="98" t="s">
        <v>213</v>
      </c>
      <c r="AV37" s="60"/>
      <c r="AW37" s="57"/>
      <c r="AX37" s="60"/>
      <c r="AY37" s="60"/>
      <c r="AZ37" s="60"/>
      <c r="BA37" s="57"/>
      <c r="BB37" s="57"/>
      <c r="BC37" s="60"/>
      <c r="BD37" s="57"/>
      <c r="BE37" s="60"/>
      <c r="BF37" s="60"/>
      <c r="BG37" s="57"/>
    </row>
    <row r="38" spans="1:59" ht="18" customHeight="1">
      <c r="A38" s="59"/>
      <c r="B38" s="57"/>
      <c r="C38" s="544">
        <f>'別紙23-2入力ｼｰﾄ　燃料使用量データシート(CGS用)　・'!B59</f>
        <v>3</v>
      </c>
      <c r="D38" s="545"/>
      <c r="E38" s="546" t="str">
        <f>IF('別紙23-2入力ｼｰﾄ　燃料使用量データシート(CGS用)　・'!C59="","",'別紙23-2入力ｼｰﾄ　燃料使用量データシート(CGS用)　・'!C59)</f>
        <v/>
      </c>
      <c r="F38" s="547"/>
      <c r="G38" s="547"/>
      <c r="H38" s="547"/>
      <c r="I38" s="547"/>
      <c r="J38" s="545"/>
      <c r="K38" s="548" t="str">
        <f>IF('別紙23-2入力ｼｰﾄ　燃料使用量データシート(CGS用)　・'!E59="","",'別紙23-2入力ｼｰﾄ　燃料使用量データシート(CGS用)　・'!E59)</f>
        <v/>
      </c>
      <c r="L38" s="549"/>
      <c r="M38" s="549"/>
      <c r="N38" s="549"/>
      <c r="O38" s="549"/>
      <c r="P38" s="549"/>
      <c r="Q38" s="549"/>
      <c r="R38" s="550"/>
      <c r="S38" s="548" t="str">
        <f>IF('別紙23-2入力ｼｰﾄ　燃料使用量データシート(CGS用)　・'!G59="","",'別紙23-2入力ｼｰﾄ　燃料使用量データシート(CGS用)　・'!G59)</f>
        <v/>
      </c>
      <c r="T38" s="549"/>
      <c r="U38" s="550"/>
      <c r="V38" s="551" t="str">
        <f>IF('別紙23-2入力ｼｰﾄ　燃料使用量データシート(CGS用)　・'!I59="","",'別紙23-2入力ｼｰﾄ　燃料使用量データシート(CGS用)　・'!I59)</f>
        <v/>
      </c>
      <c r="W38" s="552"/>
      <c r="X38" s="552"/>
      <c r="Y38" s="552"/>
      <c r="Z38" s="552"/>
      <c r="AA38" s="553"/>
      <c r="AB38" s="548"/>
      <c r="AC38" s="549"/>
      <c r="AD38" s="549"/>
      <c r="AE38" s="550"/>
      <c r="AF38" s="554" t="str">
        <f>IF('別紙23-2入力ｼｰﾄ　燃料使用量データシート(CGS用)　・'!M59="","",'別紙23-2入力ｼｰﾄ　燃料使用量データシート(CGS用)　・'!M59)</f>
        <v/>
      </c>
      <c r="AG38" s="555"/>
      <c r="AH38" s="555"/>
      <c r="AI38" s="555"/>
      <c r="AJ38" s="556"/>
      <c r="AK38" s="554" t="str">
        <f>IF('別紙23-2入力ｼｰﾄ　燃料使用量データシート(CGS用)　・'!O59="","",'別紙23-2入力ｼｰﾄ　燃料使用量データシート(CGS用)　・'!O59)</f>
        <v/>
      </c>
      <c r="AL38" s="555"/>
      <c r="AM38" s="555"/>
      <c r="AN38" s="555"/>
      <c r="AO38" s="556"/>
      <c r="AP38" s="541" t="e">
        <f>IF('別紙23-2入力ｼｰﾄ　燃料使用量データシート(CGS用)　・'!Q59="","",'別紙23-2入力ｼｰﾄ　燃料使用量データシート(CGS用)　・'!Q59)</f>
        <v>#DIV/0!</v>
      </c>
      <c r="AQ38" s="542"/>
      <c r="AR38" s="542"/>
      <c r="AS38" s="543"/>
      <c r="AT38" s="60"/>
      <c r="AU38" s="57"/>
      <c r="AV38" s="57"/>
      <c r="AW38" s="57"/>
      <c r="AX38" s="57"/>
      <c r="AY38" s="57"/>
      <c r="AZ38" s="57"/>
      <c r="BA38" s="57"/>
      <c r="BB38" s="57"/>
      <c r="BC38" s="57"/>
      <c r="BD38" s="57"/>
      <c r="BE38" s="57"/>
      <c r="BF38" s="57"/>
    </row>
    <row r="39" spans="1:59" ht="18" customHeight="1">
      <c r="A39" s="59"/>
      <c r="B39" s="57"/>
      <c r="C39" s="544">
        <f>'別紙23-2入力ｼｰﾄ　燃料使用量データシート(CGS用)　・'!B60</f>
        <v>4</v>
      </c>
      <c r="D39" s="545"/>
      <c r="E39" s="546" t="str">
        <f>IF('別紙23-2入力ｼｰﾄ　燃料使用量データシート(CGS用)　・'!C60="","",'別紙23-2入力ｼｰﾄ　燃料使用量データシート(CGS用)　・'!C60)</f>
        <v/>
      </c>
      <c r="F39" s="547"/>
      <c r="G39" s="547"/>
      <c r="H39" s="547"/>
      <c r="I39" s="547"/>
      <c r="J39" s="545"/>
      <c r="K39" s="548" t="str">
        <f>IF('別紙23-2入力ｼｰﾄ　燃料使用量データシート(CGS用)　・'!E60="","",'別紙23-2入力ｼｰﾄ　燃料使用量データシート(CGS用)　・'!E60)</f>
        <v/>
      </c>
      <c r="L39" s="549"/>
      <c r="M39" s="549"/>
      <c r="N39" s="549"/>
      <c r="O39" s="549"/>
      <c r="P39" s="549"/>
      <c r="Q39" s="549"/>
      <c r="R39" s="550"/>
      <c r="S39" s="548" t="str">
        <f>IF('別紙23-2入力ｼｰﾄ　燃料使用量データシート(CGS用)　・'!G60="","",'別紙23-2入力ｼｰﾄ　燃料使用量データシート(CGS用)　・'!G60)</f>
        <v/>
      </c>
      <c r="T39" s="549"/>
      <c r="U39" s="550"/>
      <c r="V39" s="551" t="str">
        <f>IF('別紙23-2入力ｼｰﾄ　燃料使用量データシート(CGS用)　・'!I60="","",'別紙23-2入力ｼｰﾄ　燃料使用量データシート(CGS用)　・'!I60)</f>
        <v/>
      </c>
      <c r="W39" s="552"/>
      <c r="X39" s="552"/>
      <c r="Y39" s="552"/>
      <c r="Z39" s="552"/>
      <c r="AA39" s="553"/>
      <c r="AB39" s="548"/>
      <c r="AC39" s="549"/>
      <c r="AD39" s="549"/>
      <c r="AE39" s="550"/>
      <c r="AF39" s="554" t="str">
        <f>IF('別紙23-2入力ｼｰﾄ　燃料使用量データシート(CGS用)　・'!M60="","",'別紙23-2入力ｼｰﾄ　燃料使用量データシート(CGS用)　・'!M60)</f>
        <v/>
      </c>
      <c r="AG39" s="555"/>
      <c r="AH39" s="555"/>
      <c r="AI39" s="555"/>
      <c r="AJ39" s="556"/>
      <c r="AK39" s="554" t="str">
        <f>IF('別紙23-2入力ｼｰﾄ　燃料使用量データシート(CGS用)　・'!O60="","",'別紙23-2入力ｼｰﾄ　燃料使用量データシート(CGS用)　・'!O60)</f>
        <v/>
      </c>
      <c r="AL39" s="555"/>
      <c r="AM39" s="555"/>
      <c r="AN39" s="555"/>
      <c r="AO39" s="556"/>
      <c r="AP39" s="541" t="e">
        <f>IF('別紙23-2入力ｼｰﾄ　燃料使用量データシート(CGS用)　・'!Q60="","",'別紙23-2入力ｼｰﾄ　燃料使用量データシート(CGS用)　・'!Q60)</f>
        <v>#DIV/0!</v>
      </c>
      <c r="AQ39" s="542"/>
      <c r="AR39" s="542"/>
      <c r="AS39" s="543"/>
      <c r="AT39" s="60"/>
      <c r="AU39" s="57"/>
      <c r="AV39" s="57"/>
      <c r="AW39" s="57"/>
      <c r="AX39" s="57"/>
      <c r="AY39" s="57"/>
      <c r="AZ39" s="57"/>
      <c r="BA39" s="57"/>
      <c r="BB39" s="57"/>
      <c r="BC39" s="57"/>
      <c r="BD39" s="57"/>
      <c r="BE39" s="57"/>
      <c r="BF39" s="57"/>
    </row>
    <row r="40" spans="1:59" ht="17.25" customHeight="1" thickBot="1">
      <c r="A40" s="59"/>
      <c r="B40" s="57"/>
      <c r="C40" s="557"/>
      <c r="D40" s="558"/>
      <c r="E40" s="559"/>
      <c r="F40" s="560"/>
      <c r="G40" s="560"/>
      <c r="H40" s="560"/>
      <c r="I40" s="560"/>
      <c r="J40" s="558"/>
      <c r="K40" s="559"/>
      <c r="L40" s="560"/>
      <c r="M40" s="560"/>
      <c r="N40" s="560"/>
      <c r="O40" s="560"/>
      <c r="P40" s="560"/>
      <c r="Q40" s="560"/>
      <c r="R40" s="558"/>
      <c r="S40" s="559"/>
      <c r="T40" s="560"/>
      <c r="U40" s="558"/>
      <c r="V40" s="561"/>
      <c r="W40" s="562"/>
      <c r="X40" s="562"/>
      <c r="Y40" s="562"/>
      <c r="Z40" s="562"/>
      <c r="AA40" s="563"/>
      <c r="AB40" s="564"/>
      <c r="AC40" s="565"/>
      <c r="AD40" s="565"/>
      <c r="AE40" s="566"/>
      <c r="AF40" s="567"/>
      <c r="AG40" s="568"/>
      <c r="AH40" s="568"/>
      <c r="AI40" s="568"/>
      <c r="AJ40" s="569"/>
      <c r="AK40" s="567"/>
      <c r="AL40" s="568"/>
      <c r="AM40" s="568"/>
      <c r="AN40" s="568"/>
      <c r="AO40" s="569"/>
      <c r="AP40" s="570"/>
      <c r="AQ40" s="571"/>
      <c r="AR40" s="571"/>
      <c r="AS40" s="572"/>
      <c r="AT40" s="60"/>
      <c r="AU40" s="57"/>
      <c r="AV40" s="57"/>
      <c r="AW40" s="57"/>
      <c r="AX40" s="57"/>
      <c r="AY40" s="57"/>
      <c r="AZ40" s="57"/>
      <c r="BA40" s="57"/>
      <c r="BB40" s="57"/>
      <c r="BC40" s="57"/>
      <c r="BD40" s="57"/>
      <c r="BE40" s="57"/>
      <c r="BF40" s="57"/>
    </row>
    <row r="41" spans="1:59" ht="17.25" customHeight="1">
      <c r="A41" s="59"/>
      <c r="B41" s="57"/>
      <c r="C41" s="62"/>
      <c r="D41" s="62"/>
      <c r="E41" s="62"/>
      <c r="F41" s="62"/>
      <c r="G41" s="62"/>
      <c r="H41" s="62"/>
      <c r="I41" s="62"/>
      <c r="J41" s="62"/>
      <c r="K41" s="62"/>
      <c r="L41" s="62"/>
      <c r="M41" s="62"/>
      <c r="N41" s="62"/>
      <c r="O41" s="62"/>
      <c r="P41" s="62"/>
      <c r="Q41" s="62"/>
      <c r="R41" s="62"/>
      <c r="S41" s="62"/>
      <c r="T41" s="62"/>
      <c r="U41" s="62"/>
      <c r="V41" s="94"/>
      <c r="W41" s="94"/>
      <c r="X41" s="94"/>
      <c r="Y41" s="94"/>
      <c r="Z41" s="94"/>
      <c r="AA41" s="94"/>
      <c r="AB41" s="99"/>
      <c r="AC41" s="99"/>
      <c r="AD41" s="99"/>
      <c r="AE41" s="99"/>
      <c r="AF41" s="62"/>
      <c r="AG41" s="62"/>
      <c r="AH41" s="62"/>
      <c r="AI41" s="62"/>
      <c r="AJ41" s="62"/>
      <c r="AK41" s="62"/>
      <c r="AL41" s="62"/>
      <c r="AM41" s="62"/>
      <c r="AN41" s="62"/>
      <c r="AO41" s="62"/>
      <c r="AP41" s="62"/>
      <c r="AQ41" s="62"/>
      <c r="AR41" s="62"/>
      <c r="AS41" s="62"/>
      <c r="AT41" s="60"/>
      <c r="AU41" s="60"/>
      <c r="AV41" s="60"/>
      <c r="AW41" s="60"/>
      <c r="AX41" s="306">
        <f>IF('別紙23-1 燃料使用量データ報告書（CGS用）'!G22="","",'別紙23-1 燃料使用量データ報告書（CGS用）'!G22)</f>
        <v>0</v>
      </c>
      <c r="AY41" s="306"/>
      <c r="AZ41" s="306"/>
      <c r="BA41" s="306"/>
      <c r="BB41" s="306"/>
      <c r="BC41" s="306"/>
      <c r="BD41" s="306"/>
      <c r="BE41" s="306"/>
      <c r="BF41" s="60"/>
    </row>
    <row r="42" spans="1:59" ht="17.25" customHeight="1">
      <c r="A42" s="59"/>
      <c r="B42" s="57"/>
      <c r="C42" s="308" t="s">
        <v>153</v>
      </c>
      <c r="D42" s="308"/>
      <c r="E42" s="308"/>
      <c r="F42" s="308"/>
      <c r="G42" s="308"/>
      <c r="H42" s="308"/>
      <c r="I42" s="308"/>
      <c r="J42" s="308"/>
      <c r="K42" s="308"/>
      <c r="L42" s="308"/>
      <c r="M42" s="62"/>
      <c r="N42" s="62"/>
      <c r="O42" s="62"/>
      <c r="P42" s="62"/>
      <c r="Q42" s="62"/>
      <c r="R42" s="62"/>
      <c r="S42" s="62"/>
      <c r="T42" s="62"/>
      <c r="U42" s="62"/>
      <c r="V42" s="94"/>
      <c r="W42" s="94"/>
      <c r="X42" s="94"/>
      <c r="Y42" s="94"/>
      <c r="Z42" s="94"/>
      <c r="AA42" s="94"/>
      <c r="AB42" s="99"/>
      <c r="AC42" s="99"/>
      <c r="AD42" s="99"/>
      <c r="AE42" s="99"/>
      <c r="AF42" s="62"/>
      <c r="AG42" s="62"/>
      <c r="AH42" s="62"/>
      <c r="AI42" s="62"/>
      <c r="AJ42" s="62"/>
      <c r="AK42" s="62"/>
      <c r="AL42" s="62"/>
      <c r="AM42" s="62"/>
      <c r="AN42" s="62"/>
      <c r="AO42" s="62"/>
      <c r="AP42" s="62"/>
      <c r="AQ42" s="62"/>
      <c r="AR42" s="62"/>
      <c r="AS42" s="62"/>
      <c r="AU42" s="60" t="s">
        <v>154</v>
      </c>
      <c r="AV42" s="60"/>
      <c r="AW42" s="136" t="s">
        <v>155</v>
      </c>
      <c r="AX42" s="307"/>
      <c r="AY42" s="307"/>
      <c r="AZ42" s="307"/>
      <c r="BA42" s="307"/>
      <c r="BB42" s="307"/>
      <c r="BC42" s="307"/>
      <c r="BD42" s="307"/>
      <c r="BE42" s="307"/>
      <c r="BF42" s="60"/>
    </row>
    <row r="43" spans="1:59" ht="17.25" customHeight="1">
      <c r="A43" s="59"/>
      <c r="B43" s="57"/>
      <c r="C43" s="62"/>
      <c r="D43" s="60" t="s">
        <v>156</v>
      </c>
      <c r="E43" s="62"/>
      <c r="F43" s="62"/>
      <c r="G43" s="62"/>
      <c r="H43" s="62"/>
      <c r="I43" s="62"/>
      <c r="J43" s="62"/>
      <c r="K43" s="62"/>
      <c r="L43" s="62"/>
      <c r="M43" s="62"/>
      <c r="N43" s="62"/>
      <c r="O43" s="62"/>
      <c r="P43" s="62"/>
      <c r="Q43" s="62"/>
      <c r="R43" s="62"/>
      <c r="S43" s="62"/>
      <c r="T43" s="62"/>
      <c r="U43" s="62"/>
      <c r="V43" s="94"/>
      <c r="W43" s="94"/>
      <c r="X43" s="94"/>
      <c r="Y43" s="94"/>
      <c r="Z43" s="94"/>
      <c r="AA43" s="94"/>
      <c r="AB43" s="99"/>
      <c r="AC43" s="99"/>
      <c r="AD43" s="99"/>
      <c r="AE43" s="99"/>
      <c r="AF43" s="62"/>
      <c r="AG43" s="62"/>
      <c r="AH43" s="62"/>
      <c r="AI43" s="62"/>
      <c r="AJ43" s="62"/>
      <c r="AK43" s="62"/>
      <c r="AL43" s="62"/>
      <c r="AM43" s="62"/>
      <c r="AN43" s="62"/>
      <c r="AO43" s="62"/>
      <c r="AP43" s="62"/>
      <c r="AQ43" s="62"/>
      <c r="AR43" s="62"/>
      <c r="AS43" s="62"/>
      <c r="AT43" s="60"/>
      <c r="AU43" s="60"/>
      <c r="AV43" s="60"/>
      <c r="AW43" s="57"/>
      <c r="AX43" s="588"/>
      <c r="AY43" s="588"/>
      <c r="AZ43" s="588"/>
      <c r="BA43" s="588"/>
      <c r="BB43" s="588"/>
      <c r="BC43" s="588"/>
      <c r="BD43" s="588"/>
      <c r="BE43" s="588"/>
      <c r="BF43" s="60"/>
    </row>
    <row r="44" spans="1:59" ht="17.25" customHeight="1">
      <c r="A44" s="59"/>
      <c r="B44" s="57"/>
      <c r="C44" s="62"/>
      <c r="D44" s="60" t="s">
        <v>157</v>
      </c>
      <c r="E44" s="62"/>
      <c r="F44" s="62"/>
      <c r="G44" s="62"/>
      <c r="H44" s="62"/>
      <c r="I44" s="62"/>
      <c r="J44" s="62"/>
      <c r="K44" s="62"/>
      <c r="L44" s="62"/>
      <c r="M44" s="62"/>
      <c r="N44" s="62"/>
      <c r="O44" s="62"/>
      <c r="P44" s="62"/>
      <c r="Q44" s="62"/>
      <c r="R44" s="62"/>
      <c r="S44" s="62"/>
      <c r="T44" s="62"/>
      <c r="U44" s="62"/>
      <c r="V44" s="94"/>
      <c r="W44" s="94"/>
      <c r="X44" s="94"/>
      <c r="Y44" s="94"/>
      <c r="Z44" s="94"/>
      <c r="AA44" s="94"/>
      <c r="AB44" s="99"/>
      <c r="AC44" s="99"/>
      <c r="AD44" s="99"/>
      <c r="AE44" s="99"/>
      <c r="AF44" s="62"/>
      <c r="AG44" s="62"/>
      <c r="AH44" s="62"/>
      <c r="AI44" s="62"/>
      <c r="AJ44" s="62"/>
      <c r="AK44" s="62"/>
      <c r="AL44" s="62"/>
      <c r="AM44" s="62"/>
      <c r="AN44" s="62"/>
      <c r="AO44" s="62"/>
      <c r="AP44" s="62"/>
      <c r="AQ44" s="62"/>
      <c r="AR44" s="62"/>
      <c r="AS44" s="62"/>
      <c r="AT44" s="60"/>
      <c r="AU44" s="60"/>
      <c r="AV44" s="60"/>
      <c r="AW44" s="100" t="s">
        <v>158</v>
      </c>
      <c r="AX44" s="589"/>
      <c r="AY44" s="589"/>
      <c r="AZ44" s="589"/>
      <c r="BA44" s="589"/>
      <c r="BB44" s="589"/>
      <c r="BC44" s="589"/>
      <c r="BD44" s="589"/>
      <c r="BE44" s="589"/>
    </row>
    <row r="45" spans="1:59">
      <c r="A45" s="59"/>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Z36:BA36"/>
    <mergeCell ref="C37:D37"/>
    <mergeCell ref="E37:J37"/>
    <mergeCell ref="K37:R37"/>
    <mergeCell ref="S37:U37"/>
    <mergeCell ref="V37:AA37"/>
    <mergeCell ref="AB37:AE37"/>
    <mergeCell ref="AF37:AJ37"/>
    <mergeCell ref="AK37:AO37"/>
    <mergeCell ref="AP37:AS37"/>
    <mergeCell ref="C38:D38"/>
    <mergeCell ref="E38:J38"/>
    <mergeCell ref="K38:R38"/>
    <mergeCell ref="S38:U38"/>
    <mergeCell ref="V38:AA38"/>
    <mergeCell ref="AB38:AE38"/>
    <mergeCell ref="AF38:AJ38"/>
    <mergeCell ref="AK38:AO38"/>
    <mergeCell ref="AP38:AS38"/>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s>
  <phoneticPr fontId="3"/>
  <dataValidations disablePrompts="1"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tabSelected="1" view="pageBreakPreview" topLeftCell="A23" zoomScale="85" zoomScaleNormal="100" zoomScaleSheetLayoutView="85" workbookViewId="0">
      <selection activeCell="AZ21" sqref="AZ21"/>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217</v>
      </c>
    </row>
    <row r="4" spans="2:46" s="2" customFormat="1" ht="13.5" customHeight="1">
      <c r="B4" s="257" t="s">
        <v>0</v>
      </c>
      <c r="C4" s="257"/>
      <c r="D4" s="257"/>
      <c r="E4" s="257"/>
      <c r="F4" s="257"/>
      <c r="G4" s="257"/>
      <c r="H4" s="257"/>
      <c r="I4" s="257"/>
      <c r="J4" s="257"/>
      <c r="K4" s="257"/>
      <c r="L4" s="257"/>
      <c r="M4" s="257"/>
      <c r="N4" s="257"/>
      <c r="O4" s="257"/>
      <c r="S4" s="3"/>
      <c r="T4" s="3"/>
      <c r="U4" s="3"/>
      <c r="V4" s="3"/>
      <c r="W4" s="3"/>
      <c r="X4" s="3"/>
      <c r="Y4" s="3"/>
      <c r="Z4" s="3"/>
      <c r="AA4" s="3"/>
      <c r="AB4" s="3"/>
      <c r="AC4" s="3"/>
      <c r="AD4" s="3"/>
      <c r="AE4" s="257" t="s">
        <v>1</v>
      </c>
      <c r="AF4" s="257"/>
      <c r="AG4" s="257"/>
      <c r="AH4" s="257"/>
      <c r="AI4" s="257"/>
      <c r="AJ4" s="257"/>
      <c r="AK4" s="257"/>
      <c r="AL4" s="257"/>
      <c r="AM4" s="257"/>
      <c r="AN4" s="257"/>
      <c r="AO4" s="257"/>
      <c r="AP4" s="257"/>
      <c r="AQ4" s="257"/>
      <c r="AR4" s="257"/>
      <c r="AS4" s="257"/>
      <c r="AT4" s="257"/>
    </row>
    <row r="5" spans="2:46" s="2" customFormat="1" ht="13.5" customHeight="1">
      <c r="B5" s="423">
        <f>'別紙23-２入力ｼｰﾄ　燃料使用量データシート(GHP用)　・'!C6</f>
        <v>0</v>
      </c>
      <c r="C5" s="424"/>
      <c r="D5" s="424"/>
      <c r="E5" s="424"/>
      <c r="F5" s="424"/>
      <c r="G5" s="424"/>
      <c r="H5" s="424"/>
      <c r="I5" s="424"/>
      <c r="J5" s="424"/>
      <c r="K5" s="424"/>
      <c r="L5" s="424"/>
      <c r="M5" s="424"/>
      <c r="N5" s="424"/>
      <c r="O5" s="425"/>
      <c r="P5" s="4"/>
      <c r="V5" s="5"/>
      <c r="W5" s="5"/>
      <c r="X5" s="5"/>
      <c r="Y5" s="5"/>
      <c r="Z5" s="5"/>
      <c r="AA5" s="5"/>
      <c r="AB5" s="5"/>
      <c r="AC5" s="5"/>
      <c r="AD5" s="5"/>
      <c r="AE5" s="258" t="s">
        <v>2</v>
      </c>
      <c r="AF5" s="259"/>
      <c r="AG5" s="259"/>
      <c r="AH5" s="259"/>
      <c r="AI5" s="494" t="s">
        <v>215</v>
      </c>
      <c r="AJ5" s="494"/>
      <c r="AK5" s="495"/>
      <c r="AL5" s="495"/>
      <c r="AM5" s="494"/>
      <c r="AN5" s="494"/>
      <c r="AO5" s="495"/>
      <c r="AP5" s="495"/>
      <c r="AQ5" s="494"/>
      <c r="AR5" s="494"/>
      <c r="AS5" s="495"/>
      <c r="AT5" s="495"/>
    </row>
    <row r="6" spans="2:46" s="2" customFormat="1" ht="13.5" customHeight="1">
      <c r="B6" s="426"/>
      <c r="C6" s="427"/>
      <c r="D6" s="427"/>
      <c r="E6" s="427"/>
      <c r="F6" s="427"/>
      <c r="G6" s="427"/>
      <c r="H6" s="427"/>
      <c r="I6" s="427"/>
      <c r="J6" s="427"/>
      <c r="K6" s="427"/>
      <c r="L6" s="427"/>
      <c r="M6" s="427"/>
      <c r="N6" s="427"/>
      <c r="O6" s="428"/>
      <c r="P6" s="4"/>
      <c r="V6" s="6"/>
      <c r="W6" s="6"/>
      <c r="X6" s="6"/>
      <c r="Y6" s="6"/>
      <c r="Z6" s="6"/>
      <c r="AA6" s="6"/>
      <c r="AB6" s="6"/>
      <c r="AC6" s="6"/>
      <c r="AD6" s="6"/>
      <c r="AE6" s="259"/>
      <c r="AF6" s="259"/>
      <c r="AG6" s="259"/>
      <c r="AH6" s="259"/>
      <c r="AI6" s="494"/>
      <c r="AJ6" s="494"/>
      <c r="AK6" s="495"/>
      <c r="AL6" s="495"/>
      <c r="AM6" s="494"/>
      <c r="AN6" s="494"/>
      <c r="AO6" s="495"/>
      <c r="AP6" s="495"/>
      <c r="AQ6" s="494"/>
      <c r="AR6" s="494"/>
      <c r="AS6" s="495"/>
      <c r="AT6" s="495"/>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56" t="s">
        <v>216</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row>
    <row r="10" spans="2:46" s="10" customFormat="1" ht="18" customHeight="1">
      <c r="B10" s="256" t="s">
        <v>221</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row>
    <row r="11" spans="2:46" s="11" customFormat="1" ht="18" customHeight="1">
      <c r="B11" s="256" t="s">
        <v>3</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4</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
      <c r="D17" s="2"/>
      <c r="E17" s="2"/>
      <c r="F17" s="2"/>
      <c r="G17" s="2"/>
      <c r="H17" s="2" t="s">
        <v>222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51" ht="13.5" customHeight="1">
      <c r="C18" s="2"/>
      <c r="D18" s="2"/>
      <c r="E18" s="2"/>
      <c r="F18" s="2"/>
      <c r="G18" s="2"/>
      <c r="H18" s="2" t="s">
        <v>223</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52" t="s">
        <v>6</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row>
    <row r="21" spans="2:51">
      <c r="B21" s="2" t="s">
        <v>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53" t="s">
        <v>8</v>
      </c>
      <c r="C22" s="253"/>
      <c r="D22" s="253"/>
      <c r="E22" s="253"/>
      <c r="F22" s="253"/>
      <c r="G22" s="254">
        <f>'別紙23-２入力ｼｰﾄ　燃料使用量データシート(GHP用)　・'!C7</f>
        <v>0</v>
      </c>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row>
    <row r="23" spans="2:51" s="13" customFormat="1" ht="13.5" customHeight="1">
      <c r="B23" s="253"/>
      <c r="C23" s="253"/>
      <c r="D23" s="253"/>
      <c r="E23" s="253"/>
      <c r="F23" s="253"/>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row>
    <row r="24" spans="2:51" s="13" customFormat="1" ht="13.5" customHeight="1">
      <c r="B24" s="253" t="s">
        <v>9</v>
      </c>
      <c r="C24" s="253"/>
      <c r="D24" s="253"/>
      <c r="E24" s="253"/>
      <c r="F24" s="253"/>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row>
    <row r="25" spans="2:51" s="13" customFormat="1" ht="13.5" customHeight="1">
      <c r="B25" s="253"/>
      <c r="C25" s="253"/>
      <c r="D25" s="253"/>
      <c r="E25" s="253"/>
      <c r="F25" s="253"/>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row>
    <row r="26" spans="2:51" s="13" customFormat="1" ht="13.5" customHeight="1">
      <c r="B26" s="253" t="s">
        <v>10</v>
      </c>
      <c r="C26" s="253"/>
      <c r="D26" s="253"/>
      <c r="E26" s="253"/>
      <c r="F26" s="253"/>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row>
    <row r="27" spans="2:51" s="13" customFormat="1" ht="13.5" customHeight="1">
      <c r="B27" s="253"/>
      <c r="C27" s="253"/>
      <c r="D27" s="253"/>
      <c r="E27" s="253"/>
      <c r="F27" s="253"/>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row>
    <row r="28" spans="2:51" s="13" customFormat="1" ht="13.5" customHeight="1">
      <c r="B28" s="255" t="s">
        <v>11</v>
      </c>
      <c r="C28" s="255"/>
      <c r="D28" s="255"/>
      <c r="E28" s="255"/>
      <c r="F28" s="255"/>
      <c r="G28" s="591" t="s">
        <v>12</v>
      </c>
      <c r="H28" s="592"/>
      <c r="I28" s="592"/>
      <c r="J28" s="592"/>
      <c r="K28" s="593" t="s">
        <v>13</v>
      </c>
      <c r="L28" s="592"/>
      <c r="M28" s="592"/>
      <c r="N28" s="592"/>
      <c r="O28" s="592"/>
      <c r="P28" s="593" t="s">
        <v>14</v>
      </c>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4"/>
      <c r="AY28" s="14"/>
    </row>
    <row r="29" spans="2:51" s="13" customFormat="1" ht="13.5" customHeight="1">
      <c r="B29" s="255"/>
      <c r="C29" s="255"/>
      <c r="D29" s="255"/>
      <c r="E29" s="255"/>
      <c r="F29" s="255"/>
      <c r="G29" s="246">
        <f>'別紙23-２入力ｼｰﾄ　燃料使用量データシート(GHP用)　・'!C8</f>
        <v>0</v>
      </c>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8"/>
    </row>
    <row r="30" spans="2:51" s="13" customFormat="1" ht="13.5" customHeight="1">
      <c r="B30" s="255"/>
      <c r="C30" s="255"/>
      <c r="D30" s="255"/>
      <c r="E30" s="255"/>
      <c r="F30" s="255"/>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1"/>
    </row>
    <row r="31" spans="2:51" s="15"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5"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5" customFormat="1">
      <c r="B33" s="1" t="s">
        <v>15</v>
      </c>
      <c r="C33" s="1"/>
      <c r="D33" s="1"/>
      <c r="E33" s="1"/>
      <c r="F33" s="1"/>
      <c r="G33" s="1"/>
      <c r="H33" s="16" t="s">
        <v>16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5" customFormat="1" ht="13.5" customHeight="1">
      <c r="B34" s="236" t="s">
        <v>17</v>
      </c>
      <c r="C34" s="236"/>
      <c r="D34" s="236"/>
      <c r="E34" s="236"/>
      <c r="F34" s="236"/>
      <c r="G34" s="236"/>
      <c r="H34" s="236"/>
      <c r="I34" s="421" t="s">
        <v>167</v>
      </c>
      <c r="J34" s="421"/>
      <c r="K34" s="421"/>
      <c r="L34" s="421"/>
      <c r="M34" s="421"/>
      <c r="N34" s="421"/>
      <c r="O34" s="421"/>
      <c r="P34" s="421"/>
      <c r="Q34" s="421"/>
      <c r="R34" s="421"/>
      <c r="S34" s="421"/>
      <c r="T34" s="240" t="s">
        <v>18</v>
      </c>
      <c r="U34" s="240"/>
      <c r="V34" s="240"/>
      <c r="W34" s="241"/>
      <c r="X34" s="236" t="s">
        <v>19</v>
      </c>
      <c r="Y34" s="236"/>
      <c r="Z34" s="236"/>
      <c r="AA34" s="236"/>
      <c r="AB34" s="236"/>
      <c r="AC34" s="236"/>
      <c r="AD34" s="236"/>
      <c r="AE34" s="421" t="s">
        <v>167</v>
      </c>
      <c r="AF34" s="421"/>
      <c r="AG34" s="421"/>
      <c r="AH34" s="421"/>
      <c r="AI34" s="421"/>
      <c r="AJ34" s="421"/>
      <c r="AK34" s="421"/>
      <c r="AL34" s="421"/>
      <c r="AM34" s="421"/>
      <c r="AN34" s="421"/>
      <c r="AO34" s="421"/>
      <c r="AP34" s="236" t="s">
        <v>20</v>
      </c>
      <c r="AQ34" s="236"/>
      <c r="AR34" s="236"/>
      <c r="AS34" s="236"/>
      <c r="AT34" s="236"/>
    </row>
    <row r="35" spans="2:46" s="15" customFormat="1">
      <c r="B35" s="237"/>
      <c r="C35" s="237"/>
      <c r="D35" s="237"/>
      <c r="E35" s="237"/>
      <c r="F35" s="237"/>
      <c r="G35" s="237"/>
      <c r="H35" s="237"/>
      <c r="I35" s="422"/>
      <c r="J35" s="422"/>
      <c r="K35" s="422"/>
      <c r="L35" s="422"/>
      <c r="M35" s="422"/>
      <c r="N35" s="422"/>
      <c r="O35" s="422"/>
      <c r="P35" s="422"/>
      <c r="Q35" s="422"/>
      <c r="R35" s="422"/>
      <c r="S35" s="422"/>
      <c r="T35" s="242"/>
      <c r="U35" s="242"/>
      <c r="V35" s="242"/>
      <c r="W35" s="243"/>
      <c r="X35" s="237"/>
      <c r="Y35" s="237"/>
      <c r="Z35" s="237"/>
      <c r="AA35" s="237"/>
      <c r="AB35" s="237"/>
      <c r="AC35" s="237"/>
      <c r="AD35" s="237"/>
      <c r="AE35" s="422"/>
      <c r="AF35" s="422"/>
      <c r="AG35" s="422"/>
      <c r="AH35" s="422"/>
      <c r="AI35" s="422"/>
      <c r="AJ35" s="422"/>
      <c r="AK35" s="422"/>
      <c r="AL35" s="422"/>
      <c r="AM35" s="422"/>
      <c r="AN35" s="422"/>
      <c r="AO35" s="422"/>
      <c r="AP35" s="237"/>
      <c r="AQ35" s="237"/>
      <c r="AR35" s="237"/>
      <c r="AS35" s="237"/>
      <c r="AT35" s="237"/>
    </row>
    <row r="36" spans="2:46" s="15" customFormat="1">
      <c r="B36" s="17" t="s">
        <v>21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17"/>
    </row>
    <row r="38" spans="2:46" ht="14.25" customHeight="1"/>
    <row r="39" spans="2:46">
      <c r="B39" s="1" t="s">
        <v>22</v>
      </c>
      <c r="J39" s="16" t="s">
        <v>16</v>
      </c>
    </row>
    <row r="40" spans="2:46">
      <c r="B40" s="236" t="s">
        <v>17</v>
      </c>
      <c r="C40" s="236"/>
      <c r="D40" s="236"/>
      <c r="E40" s="236"/>
      <c r="F40" s="236"/>
      <c r="G40" s="236"/>
      <c r="H40" s="236"/>
      <c r="I40" s="421" t="s">
        <v>167</v>
      </c>
      <c r="J40" s="421"/>
      <c r="K40" s="421"/>
      <c r="L40" s="421"/>
      <c r="M40" s="421"/>
      <c r="N40" s="421"/>
      <c r="O40" s="421"/>
      <c r="P40" s="421"/>
      <c r="Q40" s="421"/>
      <c r="R40" s="421"/>
      <c r="S40" s="421"/>
      <c r="T40" s="240" t="s">
        <v>18</v>
      </c>
      <c r="U40" s="240"/>
      <c r="V40" s="240"/>
      <c r="W40" s="241"/>
      <c r="X40" s="236" t="s">
        <v>19</v>
      </c>
      <c r="Y40" s="236"/>
      <c r="Z40" s="236"/>
      <c r="AA40" s="236"/>
      <c r="AB40" s="236"/>
      <c r="AC40" s="236"/>
      <c r="AD40" s="236"/>
      <c r="AE40" s="421" t="s">
        <v>167</v>
      </c>
      <c r="AF40" s="421"/>
      <c r="AG40" s="421"/>
      <c r="AH40" s="421"/>
      <c r="AI40" s="421"/>
      <c r="AJ40" s="421"/>
      <c r="AK40" s="421"/>
      <c r="AL40" s="421"/>
      <c r="AM40" s="421"/>
      <c r="AN40" s="421"/>
      <c r="AO40" s="421"/>
      <c r="AP40" s="236" t="s">
        <v>20</v>
      </c>
      <c r="AQ40" s="236"/>
      <c r="AR40" s="236"/>
      <c r="AS40" s="236"/>
      <c r="AT40" s="236"/>
    </row>
    <row r="41" spans="2:46">
      <c r="B41" s="237"/>
      <c r="C41" s="237"/>
      <c r="D41" s="237"/>
      <c r="E41" s="237"/>
      <c r="F41" s="237"/>
      <c r="G41" s="237"/>
      <c r="H41" s="237"/>
      <c r="I41" s="422"/>
      <c r="J41" s="422"/>
      <c r="K41" s="422"/>
      <c r="L41" s="422"/>
      <c r="M41" s="422"/>
      <c r="N41" s="422"/>
      <c r="O41" s="422"/>
      <c r="P41" s="422"/>
      <c r="Q41" s="422"/>
      <c r="R41" s="422"/>
      <c r="S41" s="422"/>
      <c r="T41" s="242"/>
      <c r="U41" s="242"/>
      <c r="V41" s="242"/>
      <c r="W41" s="243"/>
      <c r="X41" s="237"/>
      <c r="Y41" s="237"/>
      <c r="Z41" s="237"/>
      <c r="AA41" s="237"/>
      <c r="AB41" s="237"/>
      <c r="AC41" s="237"/>
      <c r="AD41" s="237"/>
      <c r="AE41" s="422"/>
      <c r="AF41" s="422"/>
      <c r="AG41" s="422"/>
      <c r="AH41" s="422"/>
      <c r="AI41" s="422"/>
      <c r="AJ41" s="422"/>
      <c r="AK41" s="422"/>
      <c r="AL41" s="422"/>
      <c r="AM41" s="422"/>
      <c r="AN41" s="422"/>
      <c r="AO41" s="422"/>
      <c r="AP41" s="237"/>
      <c r="AQ41" s="237"/>
      <c r="AR41" s="237"/>
      <c r="AS41" s="237"/>
      <c r="AT41" s="237"/>
    </row>
    <row r="42" spans="2:46" s="17" customFormat="1" ht="12">
      <c r="B42" s="17" t="s">
        <v>23</v>
      </c>
    </row>
    <row r="43" spans="2:46" s="17" customFormat="1" ht="12">
      <c r="B43" s="17" t="s">
        <v>24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2:46">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row>
    <row r="45" spans="2:46">
      <c r="B45" s="17"/>
    </row>
    <row r="46" spans="2:4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row>
  </sheetData>
  <mergeCells count="33">
    <mergeCell ref="B11:AT11"/>
    <mergeCell ref="B4:O4"/>
    <mergeCell ref="AE4:AT4"/>
    <mergeCell ref="AE5:AH6"/>
    <mergeCell ref="AI5:AL6"/>
    <mergeCell ref="AM5:AP6"/>
    <mergeCell ref="AQ5:AT6"/>
    <mergeCell ref="B9:AT9"/>
    <mergeCell ref="B10:AT10"/>
    <mergeCell ref="B5:O6"/>
    <mergeCell ref="H28:J28"/>
    <mergeCell ref="L28:O28"/>
    <mergeCell ref="G29:AT30"/>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tabSelected="1" topLeftCell="A37" workbookViewId="0">
      <selection activeCell="AZ21" sqref="AZ21"/>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219</v>
      </c>
      <c r="H2" s="201"/>
      <c r="I2" s="202" t="s">
        <v>168</v>
      </c>
      <c r="J2" s="202"/>
      <c r="K2" s="203"/>
    </row>
    <row r="3" spans="2:13">
      <c r="B3" t="s">
        <v>202</v>
      </c>
      <c r="H3" s="204"/>
      <c r="I3" s="205" t="s">
        <v>169</v>
      </c>
      <c r="J3" s="205"/>
      <c r="K3" s="206"/>
    </row>
    <row r="4" spans="2:13">
      <c r="H4" s="207"/>
      <c r="I4" s="208" t="s">
        <v>170</v>
      </c>
      <c r="J4" s="208"/>
      <c r="K4" s="209"/>
    </row>
    <row r="5" spans="2:13" ht="13.5" thickBot="1"/>
    <row r="6" spans="2:13" ht="19" customHeight="1">
      <c r="B6" t="s">
        <v>204</v>
      </c>
      <c r="C6" s="439"/>
      <c r="D6" s="440"/>
      <c r="E6" s="441"/>
      <c r="G6" s="442" t="s">
        <v>25</v>
      </c>
      <c r="H6" s="443"/>
      <c r="I6" s="443"/>
      <c r="J6" s="443"/>
      <c r="K6" s="444"/>
    </row>
    <row r="7" spans="2:13" ht="19" customHeight="1">
      <c r="B7" t="s">
        <v>205</v>
      </c>
      <c r="C7" s="445"/>
      <c r="D7" s="446"/>
      <c r="E7" s="447"/>
      <c r="G7" s="21" t="s">
        <v>211</v>
      </c>
      <c r="H7" s="22"/>
      <c r="I7" s="147"/>
      <c r="J7" s="22" t="s">
        <v>26</v>
      </c>
      <c r="K7" s="23"/>
    </row>
    <row r="8" spans="2:13" ht="19" customHeight="1" thickBot="1">
      <c r="B8" t="s">
        <v>206</v>
      </c>
      <c r="C8" s="448"/>
      <c r="D8" s="449"/>
      <c r="E8" s="450"/>
      <c r="G8" s="24" t="s">
        <v>212</v>
      </c>
      <c r="H8" s="25"/>
      <c r="I8" s="148"/>
      <c r="J8" s="25" t="s">
        <v>27</v>
      </c>
      <c r="K8" s="26"/>
    </row>
    <row r="9" spans="2:13" ht="19" customHeight="1"/>
    <row r="10" spans="2:13" ht="19" customHeight="1">
      <c r="B10" s="223" t="s">
        <v>199</v>
      </c>
    </row>
    <row r="11" spans="2:13" ht="19" customHeight="1">
      <c r="B11" s="224" t="s">
        <v>207</v>
      </c>
      <c r="C11" s="231"/>
      <c r="D11" s="225" t="s">
        <v>28</v>
      </c>
      <c r="E11" s="101"/>
      <c r="F11" s="187" t="s">
        <v>192</v>
      </c>
      <c r="J11" s="137">
        <f>C11/3.6</f>
        <v>0</v>
      </c>
      <c r="K11" t="s">
        <v>190</v>
      </c>
    </row>
    <row r="12" spans="2:13" ht="19" customHeight="1">
      <c r="B12" s="226" t="s">
        <v>29</v>
      </c>
      <c r="C12" s="232"/>
      <c r="D12" s="227" t="s">
        <v>30</v>
      </c>
      <c r="E12" s="40"/>
      <c r="F12" s="188" t="s">
        <v>188</v>
      </c>
    </row>
    <row r="13" spans="2:13" ht="19" customHeight="1">
      <c r="B13" s="226" t="s">
        <v>32</v>
      </c>
      <c r="C13" s="232"/>
      <c r="D13" s="227" t="s">
        <v>33</v>
      </c>
      <c r="E13" s="40"/>
      <c r="F13" s="188" t="s">
        <v>189</v>
      </c>
    </row>
    <row r="14" spans="2:13" ht="19" customHeight="1">
      <c r="B14" s="228" t="s">
        <v>196</v>
      </c>
      <c r="C14" s="229"/>
      <c r="D14" s="230">
        <f>((101.325+C12)/101.325)*(273.15/(273.15+C13))</f>
        <v>1</v>
      </c>
      <c r="E14" s="40"/>
    </row>
    <row r="15" spans="2:13" ht="13.5" thickBot="1"/>
    <row r="16" spans="2:13" ht="13" customHeight="1">
      <c r="B16" s="451" t="s">
        <v>159</v>
      </c>
      <c r="C16" s="276" t="s">
        <v>160</v>
      </c>
      <c r="D16" s="277"/>
      <c r="E16" s="276" t="s">
        <v>161</v>
      </c>
      <c r="F16" s="277"/>
      <c r="G16" s="276" t="s">
        <v>162</v>
      </c>
      <c r="H16" s="277"/>
      <c r="I16" s="276" t="s">
        <v>163</v>
      </c>
      <c r="J16" s="277"/>
      <c r="K16" s="276" t="s">
        <v>164</v>
      </c>
      <c r="L16" s="277"/>
      <c r="M16" s="435" t="s">
        <v>69</v>
      </c>
    </row>
    <row r="17" spans="2:13" ht="13.5" customHeight="1" thickBot="1">
      <c r="B17" s="452"/>
      <c r="C17" s="278"/>
      <c r="D17" s="279"/>
      <c r="E17" s="278"/>
      <c r="F17" s="279"/>
      <c r="G17" s="278"/>
      <c r="H17" s="279"/>
      <c r="I17" s="278"/>
      <c r="J17" s="279"/>
      <c r="K17" s="278"/>
      <c r="L17" s="279"/>
      <c r="M17" s="436"/>
    </row>
    <row r="18" spans="2:13" ht="19" customHeight="1">
      <c r="B18" s="213"/>
      <c r="C18" s="437"/>
      <c r="D18" s="438"/>
      <c r="E18" s="437"/>
      <c r="F18" s="438"/>
      <c r="G18" s="437"/>
      <c r="H18" s="438"/>
      <c r="I18" s="437"/>
      <c r="J18" s="438"/>
      <c r="K18" s="437"/>
      <c r="L18" s="438"/>
      <c r="M18" s="214"/>
    </row>
    <row r="19" spans="2:13" ht="19" customHeight="1">
      <c r="B19" s="215"/>
      <c r="C19" s="433"/>
      <c r="D19" s="434"/>
      <c r="E19" s="433"/>
      <c r="F19" s="434"/>
      <c r="G19" s="433"/>
      <c r="H19" s="434"/>
      <c r="I19" s="433"/>
      <c r="J19" s="434"/>
      <c r="K19" s="433"/>
      <c r="L19" s="434"/>
      <c r="M19" s="216"/>
    </row>
    <row r="20" spans="2:13" ht="19" customHeight="1">
      <c r="B20" s="217"/>
      <c r="C20" s="431"/>
      <c r="D20" s="432"/>
      <c r="E20" s="431"/>
      <c r="F20" s="432"/>
      <c r="G20" s="431"/>
      <c r="H20" s="432"/>
      <c r="I20" s="431"/>
      <c r="J20" s="432"/>
      <c r="K20" s="431"/>
      <c r="L20" s="432"/>
      <c r="M20" s="218"/>
    </row>
    <row r="21" spans="2:13" ht="19" customHeight="1">
      <c r="B21" s="217"/>
      <c r="C21" s="431"/>
      <c r="D21" s="432"/>
      <c r="E21" s="431"/>
      <c r="F21" s="432"/>
      <c r="G21" s="431"/>
      <c r="H21" s="432"/>
      <c r="I21" s="431"/>
      <c r="J21" s="432"/>
      <c r="K21" s="431"/>
      <c r="L21" s="432"/>
      <c r="M21" s="218"/>
    </row>
    <row r="22" spans="2:13" ht="19" customHeight="1" thickBot="1">
      <c r="B22" s="219"/>
      <c r="C22" s="429"/>
      <c r="D22" s="430"/>
      <c r="E22" s="429"/>
      <c r="F22" s="430"/>
      <c r="G22" s="429"/>
      <c r="H22" s="430"/>
      <c r="I22" s="429"/>
      <c r="J22" s="430"/>
      <c r="K22" s="429"/>
      <c r="L22" s="430"/>
      <c r="M22" s="220"/>
    </row>
    <row r="25" spans="2:13">
      <c r="B25" t="s">
        <v>171</v>
      </c>
    </row>
    <row r="26" spans="2:13">
      <c r="B26" t="s">
        <v>185</v>
      </c>
    </row>
    <row r="27" spans="2:13">
      <c r="B27" t="s">
        <v>172</v>
      </c>
      <c r="C27" s="151" t="s">
        <v>173</v>
      </c>
    </row>
    <row r="28" spans="2:13" ht="18">
      <c r="C28" s="150" t="s">
        <v>174</v>
      </c>
    </row>
    <row r="29" spans="2:13">
      <c r="B29" t="s">
        <v>186</v>
      </c>
    </row>
    <row r="30" spans="2:13">
      <c r="B30" t="s">
        <v>172</v>
      </c>
      <c r="C30" s="151" t="s">
        <v>175</v>
      </c>
    </row>
    <row r="31" spans="2:13" ht="18">
      <c r="C31" s="152" t="s">
        <v>176</v>
      </c>
    </row>
    <row r="32" spans="2:13">
      <c r="B32" t="s">
        <v>187</v>
      </c>
    </row>
    <row r="33" spans="2:16">
      <c r="B33" t="s">
        <v>172</v>
      </c>
      <c r="C33" s="151" t="s">
        <v>177</v>
      </c>
    </row>
    <row r="34" spans="2:16" ht="18">
      <c r="C34" s="152" t="s">
        <v>178</v>
      </c>
      <c r="D34" s="153"/>
      <c r="E34" s="153"/>
    </row>
    <row r="35" spans="2:16" ht="18">
      <c r="B35" t="s">
        <v>179</v>
      </c>
    </row>
    <row r="36" spans="2:16" ht="18">
      <c r="B36" s="153" t="s">
        <v>172</v>
      </c>
      <c r="C36" s="154" t="s">
        <v>180</v>
      </c>
      <c r="D36" s="153"/>
      <c r="E36" s="153"/>
      <c r="F36" s="153"/>
      <c r="G36" s="153"/>
      <c r="H36" s="153"/>
      <c r="I36" s="153"/>
    </row>
    <row r="37" spans="2:16" ht="18">
      <c r="B37" s="153"/>
      <c r="C37" s="152" t="s">
        <v>181</v>
      </c>
      <c r="D37" s="153"/>
      <c r="E37" s="153"/>
      <c r="F37" s="155" t="s">
        <v>182</v>
      </c>
      <c r="G37" s="156"/>
      <c r="H37" s="153"/>
      <c r="I37" s="153"/>
    </row>
    <row r="38" spans="2:16" ht="18" hidden="1">
      <c r="B38" s="153" t="s">
        <v>183</v>
      </c>
      <c r="C38" s="152"/>
      <c r="D38" s="153"/>
      <c r="E38" s="153"/>
      <c r="F38" s="155"/>
      <c r="G38" s="153"/>
      <c r="H38" s="153"/>
      <c r="I38" s="153"/>
    </row>
    <row r="39" spans="2:16" ht="18" hidden="1">
      <c r="B39" t="s">
        <v>184</v>
      </c>
    </row>
    <row r="41" spans="2:16" ht="13.5" thickBot="1"/>
    <row r="42" spans="2:16" ht="15.5" thickBot="1">
      <c r="B42" s="102" t="s">
        <v>56</v>
      </c>
      <c r="C42" s="103" t="s">
        <v>35</v>
      </c>
      <c r="D42" s="104" t="s">
        <v>36</v>
      </c>
      <c r="E42" s="105" t="s">
        <v>37</v>
      </c>
      <c r="F42" s="105" t="s">
        <v>38</v>
      </c>
      <c r="G42" s="105" t="s">
        <v>39</v>
      </c>
      <c r="H42" s="105" t="s">
        <v>40</v>
      </c>
      <c r="I42" s="105" t="s">
        <v>41</v>
      </c>
      <c r="J42" s="105" t="s">
        <v>42</v>
      </c>
      <c r="K42" s="105" t="s">
        <v>43</v>
      </c>
      <c r="L42" s="105" t="s">
        <v>44</v>
      </c>
      <c r="M42" s="105" t="s">
        <v>45</v>
      </c>
      <c r="N42" s="105" t="s">
        <v>46</v>
      </c>
      <c r="O42" s="106" t="s">
        <v>47</v>
      </c>
      <c r="P42" s="44" t="s">
        <v>48</v>
      </c>
    </row>
    <row r="43" spans="2:16" s="46" customFormat="1" ht="22" customHeight="1">
      <c r="B43" s="189" t="s">
        <v>195</v>
      </c>
      <c r="C43" s="108"/>
      <c r="D43" s="109"/>
      <c r="E43" s="109"/>
      <c r="F43" s="109"/>
      <c r="G43" s="109"/>
      <c r="H43" s="109"/>
      <c r="I43" s="109"/>
      <c r="J43" s="109"/>
      <c r="K43" s="109"/>
      <c r="L43" s="109"/>
      <c r="M43" s="109"/>
      <c r="N43" s="109"/>
      <c r="O43" s="109"/>
      <c r="P43" s="110"/>
    </row>
    <row r="44" spans="2:16" ht="22" customHeight="1">
      <c r="B44" s="49" t="s">
        <v>57</v>
      </c>
      <c r="C44" s="51" t="s">
        <v>58</v>
      </c>
      <c r="D44" s="143">
        <f>SUM(D49,D54,D59,D64,D69)</f>
        <v>0</v>
      </c>
      <c r="E44" s="143">
        <f t="shared" ref="E44:O44" si="0">SUM(E49,E54,E59,E64,E69)</f>
        <v>0</v>
      </c>
      <c r="F44" s="143">
        <f t="shared" si="0"/>
        <v>0</v>
      </c>
      <c r="G44" s="143">
        <f t="shared" si="0"/>
        <v>0</v>
      </c>
      <c r="H44" s="143">
        <f t="shared" si="0"/>
        <v>0</v>
      </c>
      <c r="I44" s="143">
        <f t="shared" si="0"/>
        <v>0</v>
      </c>
      <c r="J44" s="143">
        <f t="shared" si="0"/>
        <v>0</v>
      </c>
      <c r="K44" s="143">
        <f t="shared" si="0"/>
        <v>0</v>
      </c>
      <c r="L44" s="143">
        <f t="shared" si="0"/>
        <v>0</v>
      </c>
      <c r="M44" s="143">
        <f t="shared" si="0"/>
        <v>0</v>
      </c>
      <c r="N44" s="143">
        <f t="shared" si="0"/>
        <v>0</v>
      </c>
      <c r="O44" s="143">
        <f t="shared" si="0"/>
        <v>0</v>
      </c>
      <c r="P44" s="144">
        <f>SUM(D44:O44)</f>
        <v>0</v>
      </c>
    </row>
    <row r="45" spans="2:16" ht="22" customHeight="1" thickBot="1">
      <c r="B45" s="54" t="s">
        <v>59</v>
      </c>
      <c r="C45" s="111" t="s">
        <v>60</v>
      </c>
      <c r="D45" s="149">
        <f>SUM(D50,D55,D60,D65,D70)</f>
        <v>0</v>
      </c>
      <c r="E45" s="149">
        <f t="shared" ref="E45:O45" si="1">SUM(E50,E55,E60,E65,E70)</f>
        <v>0</v>
      </c>
      <c r="F45" s="149">
        <f t="shared" si="1"/>
        <v>0</v>
      </c>
      <c r="G45" s="149">
        <f t="shared" si="1"/>
        <v>0</v>
      </c>
      <c r="H45" s="149">
        <f t="shared" si="1"/>
        <v>0</v>
      </c>
      <c r="I45" s="149">
        <f t="shared" si="1"/>
        <v>0</v>
      </c>
      <c r="J45" s="149">
        <f t="shared" si="1"/>
        <v>0</v>
      </c>
      <c r="K45" s="149">
        <f t="shared" si="1"/>
        <v>0</v>
      </c>
      <c r="L45" s="149">
        <f t="shared" si="1"/>
        <v>0</v>
      </c>
      <c r="M45" s="149">
        <f t="shared" si="1"/>
        <v>0</v>
      </c>
      <c r="N45" s="149">
        <f t="shared" si="1"/>
        <v>0</v>
      </c>
      <c r="O45" s="149">
        <f t="shared" si="1"/>
        <v>0</v>
      </c>
      <c r="P45" s="182">
        <f>SUM(D45:O45)</f>
        <v>0</v>
      </c>
    </row>
    <row r="46" spans="2:16" ht="13.5" thickBot="1"/>
    <row r="47" spans="2:16" ht="15.5" thickBot="1">
      <c r="B47" s="102" t="s">
        <v>56</v>
      </c>
      <c r="C47" s="103" t="s">
        <v>35</v>
      </c>
      <c r="D47" s="104" t="s">
        <v>36</v>
      </c>
      <c r="E47" s="105" t="s">
        <v>37</v>
      </c>
      <c r="F47" s="105" t="s">
        <v>38</v>
      </c>
      <c r="G47" s="105" t="s">
        <v>39</v>
      </c>
      <c r="H47" s="105" t="s">
        <v>40</v>
      </c>
      <c r="I47" s="105" t="s">
        <v>41</v>
      </c>
      <c r="J47" s="105" t="s">
        <v>42</v>
      </c>
      <c r="K47" s="105" t="s">
        <v>43</v>
      </c>
      <c r="L47" s="105" t="s">
        <v>44</v>
      </c>
      <c r="M47" s="105" t="s">
        <v>45</v>
      </c>
      <c r="N47" s="105" t="s">
        <v>46</v>
      </c>
      <c r="O47" s="106" t="s">
        <v>47</v>
      </c>
      <c r="P47" s="44" t="s">
        <v>48</v>
      </c>
    </row>
    <row r="48" spans="2:16" s="46" customFormat="1" ht="22" customHeight="1">
      <c r="B48" s="107" t="str">
        <f>IF(B18="","",B18)</f>
        <v/>
      </c>
      <c r="C48" s="108"/>
      <c r="D48" s="109"/>
      <c r="E48" s="109"/>
      <c r="F48" s="109"/>
      <c r="G48" s="109"/>
      <c r="H48" s="109"/>
      <c r="I48" s="109"/>
      <c r="J48" s="109"/>
      <c r="K48" s="109"/>
      <c r="L48" s="109"/>
      <c r="M48" s="109"/>
      <c r="N48" s="109"/>
      <c r="O48" s="109"/>
      <c r="P48" s="110"/>
    </row>
    <row r="49" spans="2:16" ht="22" customHeight="1">
      <c r="B49" s="49" t="s">
        <v>57</v>
      </c>
      <c r="C49" s="51" t="s">
        <v>58</v>
      </c>
      <c r="D49" s="52"/>
      <c r="E49" s="52"/>
      <c r="F49" s="52"/>
      <c r="G49" s="52"/>
      <c r="H49" s="52"/>
      <c r="I49" s="52"/>
      <c r="J49" s="52"/>
      <c r="K49" s="52"/>
      <c r="L49" s="52"/>
      <c r="M49" s="52"/>
      <c r="N49" s="52"/>
      <c r="O49" s="52"/>
      <c r="P49" s="144">
        <f>SUM(D49:O49)</f>
        <v>0</v>
      </c>
    </row>
    <row r="50" spans="2:16" ht="22" customHeight="1" thickBot="1">
      <c r="B50" s="54" t="s">
        <v>59</v>
      </c>
      <c r="C50" s="111" t="s">
        <v>60</v>
      </c>
      <c r="D50" s="149">
        <f>ROUND(D49*$D$14,3)</f>
        <v>0</v>
      </c>
      <c r="E50" s="149">
        <f t="shared" ref="E50:O50" si="2">ROUND(E49*$D$14,3)</f>
        <v>0</v>
      </c>
      <c r="F50" s="149">
        <f t="shared" si="2"/>
        <v>0</v>
      </c>
      <c r="G50" s="149">
        <f t="shared" si="2"/>
        <v>0</v>
      </c>
      <c r="H50" s="149">
        <f t="shared" si="2"/>
        <v>0</v>
      </c>
      <c r="I50" s="149">
        <f t="shared" si="2"/>
        <v>0</v>
      </c>
      <c r="J50" s="149">
        <f t="shared" si="2"/>
        <v>0</v>
      </c>
      <c r="K50" s="149">
        <f t="shared" si="2"/>
        <v>0</v>
      </c>
      <c r="L50" s="149">
        <f t="shared" si="2"/>
        <v>0</v>
      </c>
      <c r="M50" s="149">
        <f t="shared" si="2"/>
        <v>0</v>
      </c>
      <c r="N50" s="149">
        <f t="shared" si="2"/>
        <v>0</v>
      </c>
      <c r="O50" s="149">
        <f t="shared" si="2"/>
        <v>0</v>
      </c>
      <c r="P50" s="182">
        <f>SUM(D50:O50)</f>
        <v>0</v>
      </c>
    </row>
    <row r="51" spans="2:16" ht="13.5" thickBot="1"/>
    <row r="52" spans="2:16" ht="15.5" thickBot="1">
      <c r="B52" s="102" t="s">
        <v>56</v>
      </c>
      <c r="C52" s="103" t="s">
        <v>35</v>
      </c>
      <c r="D52" s="104" t="s">
        <v>36</v>
      </c>
      <c r="E52" s="105" t="s">
        <v>37</v>
      </c>
      <c r="F52" s="105" t="s">
        <v>38</v>
      </c>
      <c r="G52" s="105" t="s">
        <v>39</v>
      </c>
      <c r="H52" s="105" t="s">
        <v>40</v>
      </c>
      <c r="I52" s="105" t="s">
        <v>41</v>
      </c>
      <c r="J52" s="105" t="s">
        <v>42</v>
      </c>
      <c r="K52" s="105" t="s">
        <v>43</v>
      </c>
      <c r="L52" s="105" t="s">
        <v>44</v>
      </c>
      <c r="M52" s="105" t="s">
        <v>45</v>
      </c>
      <c r="N52" s="105" t="s">
        <v>46</v>
      </c>
      <c r="O52" s="106" t="s">
        <v>47</v>
      </c>
      <c r="P52" s="44" t="s">
        <v>48</v>
      </c>
    </row>
    <row r="53" spans="2:16" s="46" customFormat="1" ht="22" customHeight="1">
      <c r="B53" s="107" t="str">
        <f>IF(B19="","",B19)</f>
        <v/>
      </c>
      <c r="C53" s="108"/>
      <c r="D53" s="109"/>
      <c r="E53" s="109"/>
      <c r="F53" s="109"/>
      <c r="G53" s="109"/>
      <c r="H53" s="109"/>
      <c r="I53" s="109"/>
      <c r="J53" s="109"/>
      <c r="K53" s="109"/>
      <c r="L53" s="109"/>
      <c r="M53" s="109"/>
      <c r="N53" s="109"/>
      <c r="O53" s="109"/>
      <c r="P53" s="110"/>
    </row>
    <row r="54" spans="2:16" ht="22" customHeight="1">
      <c r="B54" s="49" t="s">
        <v>57</v>
      </c>
      <c r="C54" s="51" t="s">
        <v>58</v>
      </c>
      <c r="D54" s="52"/>
      <c r="E54" s="52"/>
      <c r="F54" s="52"/>
      <c r="G54" s="52"/>
      <c r="H54" s="52"/>
      <c r="I54" s="52"/>
      <c r="J54" s="52"/>
      <c r="K54" s="52"/>
      <c r="L54" s="52"/>
      <c r="M54" s="52"/>
      <c r="N54" s="52"/>
      <c r="O54" s="52"/>
      <c r="P54" s="144">
        <f>SUM(D54:O54)</f>
        <v>0</v>
      </c>
    </row>
    <row r="55" spans="2:16" ht="22" customHeight="1" thickBot="1">
      <c r="B55" s="54" t="s">
        <v>59</v>
      </c>
      <c r="C55" s="111" t="s">
        <v>60</v>
      </c>
      <c r="D55" s="149" t="str">
        <f>IF(D54="","",ROUND(D54*$D$14,3))</f>
        <v/>
      </c>
      <c r="E55" s="149" t="str">
        <f t="shared" ref="E55:O55" si="3">IF(E54="","",ROUND(E54*$D$14,3))</f>
        <v/>
      </c>
      <c r="F55" s="149" t="str">
        <f t="shared" si="3"/>
        <v/>
      </c>
      <c r="G55" s="149" t="str">
        <f t="shared" si="3"/>
        <v/>
      </c>
      <c r="H55" s="149" t="str">
        <f t="shared" si="3"/>
        <v/>
      </c>
      <c r="I55" s="149" t="str">
        <f t="shared" si="3"/>
        <v/>
      </c>
      <c r="J55" s="149" t="str">
        <f t="shared" si="3"/>
        <v/>
      </c>
      <c r="K55" s="149" t="str">
        <f t="shared" si="3"/>
        <v/>
      </c>
      <c r="L55" s="149" t="str">
        <f t="shared" si="3"/>
        <v/>
      </c>
      <c r="M55" s="149" t="str">
        <f t="shared" si="3"/>
        <v/>
      </c>
      <c r="N55" s="149" t="str">
        <f t="shared" si="3"/>
        <v/>
      </c>
      <c r="O55" s="149" t="str">
        <f t="shared" si="3"/>
        <v/>
      </c>
      <c r="P55" s="182">
        <f>SUM(D55:O55)</f>
        <v>0</v>
      </c>
    </row>
    <row r="56" spans="2:16" ht="13.5" thickBot="1"/>
    <row r="57" spans="2:16" ht="15.5" thickBot="1">
      <c r="B57" s="102" t="s">
        <v>56</v>
      </c>
      <c r="C57" s="103" t="s">
        <v>35</v>
      </c>
      <c r="D57" s="104" t="s">
        <v>36</v>
      </c>
      <c r="E57" s="105" t="s">
        <v>37</v>
      </c>
      <c r="F57" s="105" t="s">
        <v>38</v>
      </c>
      <c r="G57" s="105" t="s">
        <v>39</v>
      </c>
      <c r="H57" s="105" t="s">
        <v>40</v>
      </c>
      <c r="I57" s="105" t="s">
        <v>41</v>
      </c>
      <c r="J57" s="105" t="s">
        <v>42</v>
      </c>
      <c r="K57" s="105" t="s">
        <v>43</v>
      </c>
      <c r="L57" s="105" t="s">
        <v>44</v>
      </c>
      <c r="M57" s="105" t="s">
        <v>45</v>
      </c>
      <c r="N57" s="105" t="s">
        <v>46</v>
      </c>
      <c r="O57" s="106" t="s">
        <v>47</v>
      </c>
      <c r="P57" s="44" t="s">
        <v>48</v>
      </c>
    </row>
    <row r="58" spans="2:16" s="46" customFormat="1" ht="22" customHeight="1">
      <c r="B58" s="107" t="str">
        <f>IF(B20="","",B20)</f>
        <v/>
      </c>
      <c r="C58" s="108"/>
      <c r="D58" s="109"/>
      <c r="E58" s="109"/>
      <c r="F58" s="109"/>
      <c r="G58" s="109"/>
      <c r="H58" s="109"/>
      <c r="I58" s="109"/>
      <c r="J58" s="109"/>
      <c r="K58" s="109"/>
      <c r="L58" s="109"/>
      <c r="M58" s="109"/>
      <c r="N58" s="109"/>
      <c r="O58" s="109"/>
      <c r="P58" s="110"/>
    </row>
    <row r="59" spans="2:16" ht="22" customHeight="1">
      <c r="B59" s="49" t="s">
        <v>57</v>
      </c>
      <c r="C59" s="51" t="s">
        <v>58</v>
      </c>
      <c r="D59" s="52"/>
      <c r="E59" s="52"/>
      <c r="F59" s="52"/>
      <c r="G59" s="52"/>
      <c r="H59" s="52"/>
      <c r="I59" s="52"/>
      <c r="J59" s="52"/>
      <c r="K59" s="52"/>
      <c r="L59" s="52"/>
      <c r="M59" s="52"/>
      <c r="N59" s="52"/>
      <c r="O59" s="52"/>
      <c r="P59" s="144">
        <f>SUM(D59:O59)</f>
        <v>0</v>
      </c>
    </row>
    <row r="60" spans="2:16" ht="22" customHeight="1" thickBot="1">
      <c r="B60" s="54" t="s">
        <v>59</v>
      </c>
      <c r="C60" s="111" t="s">
        <v>60</v>
      </c>
      <c r="D60" s="149" t="str">
        <f>IF(D59="","",ROUND(D59*$D$14,3))</f>
        <v/>
      </c>
      <c r="E60" s="149" t="str">
        <f t="shared" ref="E60:O60" si="4">IF(E59="","",ROUND(E59*$D$14,3))</f>
        <v/>
      </c>
      <c r="F60" s="149" t="str">
        <f t="shared" si="4"/>
        <v/>
      </c>
      <c r="G60" s="149" t="str">
        <f t="shared" si="4"/>
        <v/>
      </c>
      <c r="H60" s="149" t="str">
        <f t="shared" si="4"/>
        <v/>
      </c>
      <c r="I60" s="149" t="str">
        <f t="shared" si="4"/>
        <v/>
      </c>
      <c r="J60" s="149" t="str">
        <f t="shared" si="4"/>
        <v/>
      </c>
      <c r="K60" s="149" t="str">
        <f t="shared" si="4"/>
        <v/>
      </c>
      <c r="L60" s="149" t="str">
        <f t="shared" si="4"/>
        <v/>
      </c>
      <c r="M60" s="149" t="str">
        <f t="shared" si="4"/>
        <v/>
      </c>
      <c r="N60" s="149" t="str">
        <f t="shared" si="4"/>
        <v/>
      </c>
      <c r="O60" s="149" t="str">
        <f t="shared" si="4"/>
        <v/>
      </c>
      <c r="P60" s="182">
        <f>SUM(D60:O60)</f>
        <v>0</v>
      </c>
    </row>
    <row r="61" spans="2:16" ht="13.5" thickBot="1"/>
    <row r="62" spans="2:16" ht="15.5" thickBot="1">
      <c r="B62" s="102" t="s">
        <v>56</v>
      </c>
      <c r="C62" s="103" t="s">
        <v>35</v>
      </c>
      <c r="D62" s="104" t="s">
        <v>36</v>
      </c>
      <c r="E62" s="105" t="s">
        <v>37</v>
      </c>
      <c r="F62" s="105" t="s">
        <v>38</v>
      </c>
      <c r="G62" s="105" t="s">
        <v>39</v>
      </c>
      <c r="H62" s="105" t="s">
        <v>40</v>
      </c>
      <c r="I62" s="105" t="s">
        <v>41</v>
      </c>
      <c r="J62" s="105" t="s">
        <v>42</v>
      </c>
      <c r="K62" s="105" t="s">
        <v>43</v>
      </c>
      <c r="L62" s="105" t="s">
        <v>44</v>
      </c>
      <c r="M62" s="105" t="s">
        <v>45</v>
      </c>
      <c r="N62" s="105" t="s">
        <v>46</v>
      </c>
      <c r="O62" s="106" t="s">
        <v>47</v>
      </c>
      <c r="P62" s="44" t="s">
        <v>48</v>
      </c>
    </row>
    <row r="63" spans="2:16" s="46" customFormat="1" ht="22" customHeight="1">
      <c r="B63" s="107" t="str">
        <f>IF(B21="","",B21)</f>
        <v/>
      </c>
      <c r="C63" s="108"/>
      <c r="D63" s="109"/>
      <c r="E63" s="109"/>
      <c r="F63" s="109"/>
      <c r="G63" s="109"/>
      <c r="H63" s="109"/>
      <c r="I63" s="109"/>
      <c r="J63" s="109"/>
      <c r="K63" s="109"/>
      <c r="L63" s="109"/>
      <c r="M63" s="109"/>
      <c r="N63" s="109"/>
      <c r="O63" s="109"/>
      <c r="P63" s="110"/>
    </row>
    <row r="64" spans="2:16" ht="22" customHeight="1">
      <c r="B64" s="49" t="s">
        <v>57</v>
      </c>
      <c r="C64" s="51" t="s">
        <v>58</v>
      </c>
      <c r="D64" s="52"/>
      <c r="E64" s="52"/>
      <c r="F64" s="52"/>
      <c r="G64" s="52"/>
      <c r="H64" s="52"/>
      <c r="I64" s="52"/>
      <c r="J64" s="52"/>
      <c r="K64" s="52"/>
      <c r="L64" s="52"/>
      <c r="M64" s="52"/>
      <c r="N64" s="52"/>
      <c r="O64" s="52"/>
      <c r="P64" s="144">
        <f>SUM(D64:O64)</f>
        <v>0</v>
      </c>
    </row>
    <row r="65" spans="2:16" ht="22" customHeight="1" thickBot="1">
      <c r="B65" s="54" t="s">
        <v>59</v>
      </c>
      <c r="C65" s="111" t="s">
        <v>60</v>
      </c>
      <c r="D65" s="149" t="str">
        <f>IF(D64="","",ROUND(D64*$D$14,3))</f>
        <v/>
      </c>
      <c r="E65" s="149" t="str">
        <f t="shared" ref="E65" si="5">IF(E64="","",ROUND(E64*$D$14,3))</f>
        <v/>
      </c>
      <c r="F65" s="149" t="str">
        <f t="shared" ref="F65" si="6">IF(F64="","",ROUND(F64*$D$14,3))</f>
        <v/>
      </c>
      <c r="G65" s="149" t="str">
        <f t="shared" ref="G65" si="7">IF(G64="","",ROUND(G64*$D$14,3))</f>
        <v/>
      </c>
      <c r="H65" s="149" t="str">
        <f t="shared" ref="H65" si="8">IF(H64="","",ROUND(H64*$D$14,3))</f>
        <v/>
      </c>
      <c r="I65" s="149" t="str">
        <f t="shared" ref="I65" si="9">IF(I64="","",ROUND(I64*$D$14,3))</f>
        <v/>
      </c>
      <c r="J65" s="149" t="str">
        <f t="shared" ref="J65" si="10">IF(J64="","",ROUND(J64*$D$14,3))</f>
        <v/>
      </c>
      <c r="K65" s="149" t="str">
        <f t="shared" ref="K65" si="11">IF(K64="","",ROUND(K64*$D$14,3))</f>
        <v/>
      </c>
      <c r="L65" s="149" t="str">
        <f t="shared" ref="L65" si="12">IF(L64="","",ROUND(L64*$D$14,3))</f>
        <v/>
      </c>
      <c r="M65" s="149" t="str">
        <f t="shared" ref="M65" si="13">IF(M64="","",ROUND(M64*$D$14,3))</f>
        <v/>
      </c>
      <c r="N65" s="149" t="str">
        <f t="shared" ref="N65" si="14">IF(N64="","",ROUND(N64*$D$14,3))</f>
        <v/>
      </c>
      <c r="O65" s="149" t="str">
        <f t="shared" ref="O65" si="15">IF(O64="","",ROUND(O64*$D$14,3))</f>
        <v/>
      </c>
      <c r="P65" s="182">
        <f>SUM(D65:O65)</f>
        <v>0</v>
      </c>
    </row>
    <row r="66" spans="2:16" ht="13.5" thickBot="1"/>
    <row r="67" spans="2:16" ht="15.5" thickBot="1">
      <c r="B67" s="102" t="s">
        <v>56</v>
      </c>
      <c r="C67" s="103" t="s">
        <v>35</v>
      </c>
      <c r="D67" s="104" t="s">
        <v>36</v>
      </c>
      <c r="E67" s="105" t="s">
        <v>37</v>
      </c>
      <c r="F67" s="105" t="s">
        <v>38</v>
      </c>
      <c r="G67" s="105" t="s">
        <v>39</v>
      </c>
      <c r="H67" s="105" t="s">
        <v>40</v>
      </c>
      <c r="I67" s="105" t="s">
        <v>41</v>
      </c>
      <c r="J67" s="105" t="s">
        <v>42</v>
      </c>
      <c r="K67" s="105" t="s">
        <v>43</v>
      </c>
      <c r="L67" s="105" t="s">
        <v>44</v>
      </c>
      <c r="M67" s="105" t="s">
        <v>45</v>
      </c>
      <c r="N67" s="105" t="s">
        <v>46</v>
      </c>
      <c r="O67" s="106" t="s">
        <v>47</v>
      </c>
      <c r="P67" s="44" t="s">
        <v>48</v>
      </c>
    </row>
    <row r="68" spans="2:16" s="46" customFormat="1" ht="22" customHeight="1">
      <c r="B68" s="107" t="str">
        <f>IF(B22="","",B22)</f>
        <v/>
      </c>
      <c r="C68" s="108"/>
      <c r="D68" s="109"/>
      <c r="E68" s="109"/>
      <c r="F68" s="109"/>
      <c r="G68" s="109"/>
      <c r="H68" s="109"/>
      <c r="I68" s="109"/>
      <c r="J68" s="109"/>
      <c r="K68" s="109"/>
      <c r="L68" s="109"/>
      <c r="M68" s="109"/>
      <c r="N68" s="109"/>
      <c r="O68" s="109"/>
      <c r="P68" s="110"/>
    </row>
    <row r="69" spans="2:16" ht="22" customHeight="1">
      <c r="B69" s="49" t="s">
        <v>57</v>
      </c>
      <c r="C69" s="51" t="s">
        <v>58</v>
      </c>
      <c r="D69" s="52"/>
      <c r="E69" s="52"/>
      <c r="F69" s="52"/>
      <c r="G69" s="52"/>
      <c r="H69" s="52"/>
      <c r="I69" s="52"/>
      <c r="J69" s="52"/>
      <c r="K69" s="52"/>
      <c r="L69" s="52"/>
      <c r="M69" s="52"/>
      <c r="N69" s="52"/>
      <c r="O69" s="52"/>
      <c r="P69" s="144">
        <f>SUM(D69:O69)</f>
        <v>0</v>
      </c>
    </row>
    <row r="70" spans="2:16" ht="22" customHeight="1" thickBot="1">
      <c r="B70" s="54" t="s">
        <v>59</v>
      </c>
      <c r="C70" s="111" t="s">
        <v>60</v>
      </c>
      <c r="D70" s="149" t="str">
        <f>IF(D69="","",ROUND(D69*$D$14,3))</f>
        <v/>
      </c>
      <c r="E70" s="149" t="str">
        <f t="shared" ref="E70" si="16">IF(E69="","",ROUND(E69*$D$14,3))</f>
        <v/>
      </c>
      <c r="F70" s="149" t="str">
        <f t="shared" ref="F70" si="17">IF(F69="","",ROUND(F69*$D$14,3))</f>
        <v/>
      </c>
      <c r="G70" s="149" t="str">
        <f t="shared" ref="G70" si="18">IF(G69="","",ROUND(G69*$D$14,3))</f>
        <v/>
      </c>
      <c r="H70" s="149" t="str">
        <f t="shared" ref="H70" si="19">IF(H69="","",ROUND(H69*$D$14,3))</f>
        <v/>
      </c>
      <c r="I70" s="149" t="str">
        <f t="shared" ref="I70" si="20">IF(I69="","",ROUND(I69*$D$14,3))</f>
        <v/>
      </c>
      <c r="J70" s="149" t="str">
        <f t="shared" ref="J70" si="21">IF(J69="","",ROUND(J69*$D$14,3))</f>
        <v/>
      </c>
      <c r="K70" s="149" t="str">
        <f t="shared" ref="K70" si="22">IF(K69="","",ROUND(K69*$D$14,3))</f>
        <v/>
      </c>
      <c r="L70" s="149" t="str">
        <f t="shared" ref="L70" si="23">IF(L69="","",ROUND(L69*$D$14,3))</f>
        <v/>
      </c>
      <c r="M70" s="149" t="str">
        <f t="shared" ref="M70" si="24">IF(M69="","",ROUND(M69*$D$14,3))</f>
        <v/>
      </c>
      <c r="N70" s="149" t="str">
        <f t="shared" ref="N70" si="25">IF(N69="","",ROUND(N69*$D$14,3))</f>
        <v/>
      </c>
      <c r="O70" s="149" t="str">
        <f t="shared" ref="O70" si="26">IF(O69="","",ROUND(O69*$D$14,3))</f>
        <v/>
      </c>
      <c r="P70" s="182">
        <f>SUM(D70:O70)</f>
        <v>0</v>
      </c>
    </row>
  </sheetData>
  <mergeCells count="36">
    <mergeCell ref="C6:E6"/>
    <mergeCell ref="G6:K6"/>
    <mergeCell ref="C7:E7"/>
    <mergeCell ref="C8:E8"/>
    <mergeCell ref="B16:B17"/>
    <mergeCell ref="C16:D17"/>
    <mergeCell ref="E16:F17"/>
    <mergeCell ref="G16:H17"/>
    <mergeCell ref="I16:J17"/>
    <mergeCell ref="K16:L17"/>
    <mergeCell ref="M16:M17"/>
    <mergeCell ref="C18:D18"/>
    <mergeCell ref="E18:F18"/>
    <mergeCell ref="G18:H18"/>
    <mergeCell ref="I18:J18"/>
    <mergeCell ref="K18:L18"/>
    <mergeCell ref="C20:D20"/>
    <mergeCell ref="E20:F20"/>
    <mergeCell ref="G20:H20"/>
    <mergeCell ref="I20:J20"/>
    <mergeCell ref="K20:L20"/>
    <mergeCell ref="C19:D19"/>
    <mergeCell ref="E19:F19"/>
    <mergeCell ref="G19:H19"/>
    <mergeCell ref="I19:J19"/>
    <mergeCell ref="K19:L19"/>
    <mergeCell ref="C21:D21"/>
    <mergeCell ref="E21:F21"/>
    <mergeCell ref="G21:H21"/>
    <mergeCell ref="I21:J21"/>
    <mergeCell ref="K21:L21"/>
    <mergeCell ref="C22:D22"/>
    <mergeCell ref="E22:F22"/>
    <mergeCell ref="G22:H22"/>
    <mergeCell ref="I22:J22"/>
    <mergeCell ref="K22:L22"/>
  </mergeCells>
  <phoneticPr fontId="3"/>
  <pageMargins left="0.62992125984251968" right="0.23622047244094491" top="0.74803149606299213" bottom="0.74803149606299213" header="0.31496062992125984" footer="0.31496062992125984"/>
  <pageSetup paperSize="9" scale="66"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tabSelected="1" view="pageBreakPreview" zoomScale="85" zoomScaleNormal="60" zoomScaleSheetLayoutView="85" workbookViewId="0">
      <selection activeCell="AZ21" sqref="AZ21"/>
    </sheetView>
  </sheetViews>
  <sheetFormatPr defaultColWidth="9" defaultRowHeight="13"/>
  <cols>
    <col min="1" max="2" width="4.36328125" style="58" customWidth="1"/>
    <col min="3" max="16" width="2" style="58" customWidth="1"/>
    <col min="17" max="27" width="2.08984375" style="58" customWidth="1"/>
    <col min="28" max="41" width="2" style="58" customWidth="1"/>
    <col min="42" max="42" width="8.453125" style="58" customWidth="1"/>
    <col min="43" max="54" width="8.6328125" style="58" customWidth="1"/>
    <col min="55" max="16384" width="9" style="58"/>
  </cols>
  <sheetData>
    <row r="1" spans="1:66" ht="19.5" customHeight="1">
      <c r="A1" s="56" t="s">
        <v>220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417" t="s">
        <v>77</v>
      </c>
      <c r="AM1" s="417"/>
      <c r="AN1" s="417"/>
      <c r="AO1" s="417"/>
      <c r="AP1" s="574">
        <f>'別紙23-２入力ｼｰﾄ　燃料使用量データシート(GHP用)　・'!$C$6</f>
        <v>0</v>
      </c>
      <c r="AQ1" s="575"/>
      <c r="AR1" s="418" t="s">
        <v>78</v>
      </c>
      <c r="AS1" s="576">
        <f>'別紙23-２入力ｼｰﾄ　燃料使用量データシート(GHP用)　・'!$C$7</f>
        <v>0</v>
      </c>
      <c r="AT1" s="577"/>
      <c r="AU1" s="577"/>
      <c r="AV1" s="578"/>
      <c r="AW1" s="418" t="s">
        <v>79</v>
      </c>
      <c r="AX1" s="582">
        <f>'別紙23-２入力ｼｰﾄ　燃料使用量データシート(GHP用)　・'!$C$8</f>
        <v>0</v>
      </c>
      <c r="AY1" s="583"/>
      <c r="AZ1" s="583"/>
      <c r="BA1" s="584"/>
    </row>
    <row r="2" spans="1:66" ht="19.5" customHeight="1">
      <c r="A2" s="420" t="s">
        <v>203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60"/>
      <c r="AQ2" s="60"/>
      <c r="AR2" s="419"/>
      <c r="AS2" s="579"/>
      <c r="AT2" s="580"/>
      <c r="AU2" s="580"/>
      <c r="AV2" s="581"/>
      <c r="AW2" s="419"/>
      <c r="AX2" s="585"/>
      <c r="AY2" s="586"/>
      <c r="AZ2" s="586"/>
      <c r="BA2" s="587"/>
    </row>
    <row r="3" spans="1:66" ht="19.5" customHeight="1">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61"/>
      <c r="AQ3" s="57"/>
      <c r="AR3" s="57"/>
      <c r="AS3" s="57"/>
      <c r="AT3" s="57"/>
      <c r="AU3" s="57"/>
      <c r="AV3" s="57"/>
      <c r="AW3" s="57"/>
      <c r="AX3" s="57"/>
      <c r="AY3" s="57"/>
      <c r="AZ3" s="57"/>
      <c r="BA3" s="57"/>
      <c r="BB3" s="57"/>
    </row>
    <row r="4" spans="1:66" ht="15">
      <c r="A4" s="348" t="s">
        <v>80</v>
      </c>
      <c r="B4" s="349"/>
      <c r="C4" s="349"/>
      <c r="D4" s="349"/>
      <c r="E4" s="349"/>
      <c r="F4" s="349"/>
      <c r="G4" s="349"/>
      <c r="H4" s="349"/>
      <c r="I4" s="602">
        <f>'別紙23-２入力ｼｰﾄ　燃料使用量データシート(GHP用)　・'!C11</f>
        <v>0</v>
      </c>
      <c r="J4" s="602"/>
      <c r="K4" s="602"/>
      <c r="L4" s="602"/>
      <c r="M4" s="602"/>
      <c r="N4" s="382" t="s">
        <v>81</v>
      </c>
      <c r="O4" s="382"/>
      <c r="P4" s="382"/>
      <c r="Q4" s="382"/>
      <c r="R4" s="383"/>
      <c r="S4" s="57"/>
      <c r="T4" s="57"/>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57"/>
      <c r="AU4" s="57"/>
      <c r="AV4" s="57"/>
      <c r="AW4" s="57"/>
      <c r="AX4" s="57"/>
      <c r="AY4" s="57"/>
      <c r="AZ4" s="57"/>
      <c r="BA4" s="57"/>
      <c r="BB4" s="57"/>
    </row>
    <row r="5" spans="1:66" ht="18" customHeight="1" thickBot="1">
      <c r="A5" s="57"/>
      <c r="B5" s="57"/>
      <c r="C5" s="57"/>
      <c r="D5" s="57"/>
      <c r="E5" s="57"/>
      <c r="F5" s="57"/>
      <c r="G5" s="57"/>
      <c r="H5" s="57"/>
      <c r="I5" s="57"/>
      <c r="J5" s="57"/>
      <c r="K5" s="57"/>
      <c r="L5" s="57"/>
      <c r="M5" s="57"/>
      <c r="N5" s="57"/>
      <c r="O5" s="57"/>
      <c r="P5" s="57"/>
      <c r="Q5" s="57"/>
      <c r="R5" s="57"/>
      <c r="S5" s="62"/>
      <c r="T5" s="62"/>
      <c r="U5" s="112"/>
      <c r="V5" s="112"/>
      <c r="W5" s="112"/>
      <c r="X5" s="112"/>
      <c r="Y5" s="112"/>
      <c r="Z5" s="112"/>
      <c r="AA5" s="493"/>
      <c r="AB5" s="493"/>
      <c r="AC5" s="493"/>
      <c r="AD5" s="493"/>
      <c r="AE5" s="493"/>
      <c r="AF5" s="493"/>
      <c r="AG5" s="493"/>
      <c r="AH5" s="493"/>
      <c r="AI5" s="493"/>
      <c r="AJ5" s="493"/>
      <c r="AK5" s="493"/>
      <c r="AL5" s="311"/>
      <c r="AM5" s="311"/>
      <c r="AN5" s="311"/>
      <c r="AO5" s="311"/>
      <c r="AP5" s="113"/>
      <c r="AQ5" s="67"/>
      <c r="AR5" s="60"/>
      <c r="AS5" s="114"/>
      <c r="AT5" s="66"/>
      <c r="AU5" s="57"/>
      <c r="AV5" s="57"/>
      <c r="AW5" s="57"/>
      <c r="AX5" s="57"/>
      <c r="AY5" s="57"/>
      <c r="AZ5" s="57"/>
      <c r="BA5" s="57"/>
      <c r="BB5" s="67"/>
    </row>
    <row r="6" spans="1:66" ht="13.5" customHeight="1">
      <c r="A6" s="489" t="s">
        <v>159</v>
      </c>
      <c r="B6" s="490"/>
      <c r="C6" s="276" t="s">
        <v>160</v>
      </c>
      <c r="D6" s="318"/>
      <c r="E6" s="318"/>
      <c r="F6" s="318"/>
      <c r="G6" s="318"/>
      <c r="H6" s="277"/>
      <c r="I6" s="276" t="s">
        <v>161</v>
      </c>
      <c r="J6" s="318"/>
      <c r="K6" s="318"/>
      <c r="L6" s="318"/>
      <c r="M6" s="318"/>
      <c r="N6" s="318"/>
      <c r="O6" s="318"/>
      <c r="P6" s="277"/>
      <c r="Q6" s="276" t="s">
        <v>162</v>
      </c>
      <c r="R6" s="318"/>
      <c r="S6" s="318"/>
      <c r="T6" s="318"/>
      <c r="U6" s="277"/>
      <c r="V6" s="276" t="s">
        <v>163</v>
      </c>
      <c r="W6" s="318"/>
      <c r="X6" s="318"/>
      <c r="Y6" s="318"/>
      <c r="Z6" s="318"/>
      <c r="AA6" s="277"/>
      <c r="AB6" s="276" t="s">
        <v>164</v>
      </c>
      <c r="AC6" s="318"/>
      <c r="AD6" s="318"/>
      <c r="AE6" s="318"/>
      <c r="AF6" s="277"/>
      <c r="AG6" s="276" t="s">
        <v>69</v>
      </c>
      <c r="AH6" s="318"/>
      <c r="AI6" s="485"/>
      <c r="AJ6" s="487"/>
      <c r="AK6" s="488"/>
      <c r="AL6" s="488"/>
      <c r="AM6" s="488"/>
      <c r="AN6" s="387"/>
      <c r="AO6" s="387"/>
      <c r="AP6" s="62"/>
      <c r="AQ6" s="60"/>
      <c r="AR6" s="60"/>
      <c r="AS6" s="60"/>
      <c r="AT6" s="60"/>
      <c r="AU6" s="60"/>
      <c r="AV6" s="60"/>
      <c r="AW6" s="60"/>
      <c r="AX6" s="60"/>
      <c r="AY6" s="60"/>
      <c r="AZ6" s="60"/>
      <c r="BA6" s="60"/>
      <c r="BB6" s="60"/>
    </row>
    <row r="7" spans="1:66" ht="18" customHeight="1" thickBot="1">
      <c r="A7" s="491"/>
      <c r="B7" s="492"/>
      <c r="C7" s="278"/>
      <c r="D7" s="319"/>
      <c r="E7" s="319"/>
      <c r="F7" s="319"/>
      <c r="G7" s="319"/>
      <c r="H7" s="279"/>
      <c r="I7" s="278"/>
      <c r="J7" s="319"/>
      <c r="K7" s="319"/>
      <c r="L7" s="319"/>
      <c r="M7" s="319"/>
      <c r="N7" s="319"/>
      <c r="O7" s="319"/>
      <c r="P7" s="279"/>
      <c r="Q7" s="278"/>
      <c r="R7" s="319"/>
      <c r="S7" s="319"/>
      <c r="T7" s="319"/>
      <c r="U7" s="279"/>
      <c r="V7" s="278"/>
      <c r="W7" s="319"/>
      <c r="X7" s="319"/>
      <c r="Y7" s="319"/>
      <c r="Z7" s="319"/>
      <c r="AA7" s="279"/>
      <c r="AB7" s="278"/>
      <c r="AC7" s="319"/>
      <c r="AD7" s="319"/>
      <c r="AE7" s="319"/>
      <c r="AF7" s="279"/>
      <c r="AG7" s="278"/>
      <c r="AH7" s="319"/>
      <c r="AI7" s="486"/>
      <c r="AJ7" s="487"/>
      <c r="AK7" s="488"/>
      <c r="AL7" s="488"/>
      <c r="AM7" s="488"/>
      <c r="AN7" s="387"/>
      <c r="AO7" s="387"/>
      <c r="AP7" s="62"/>
      <c r="AQ7" s="311"/>
      <c r="AR7" s="311"/>
      <c r="AS7" s="60"/>
      <c r="AT7" s="60"/>
      <c r="AU7" s="60"/>
      <c r="AV7" s="311"/>
      <c r="AW7" s="311"/>
      <c r="AX7" s="94"/>
      <c r="AY7" s="60"/>
      <c r="AZ7" s="57"/>
      <c r="BA7" s="60"/>
      <c r="BB7" s="60"/>
      <c r="BC7" s="57"/>
    </row>
    <row r="8" spans="1:66" ht="18" customHeight="1">
      <c r="A8" s="603" t="str">
        <f>IF('別紙23-２入力ｼｰﾄ　燃料使用量データシート(GHP用)　・'!B18="","",'別紙23-２入力ｼｰﾄ　燃料使用量データシート(GHP用)　・'!B18)</f>
        <v/>
      </c>
      <c r="B8" s="604"/>
      <c r="C8" s="605" t="str">
        <f>IF('別紙23-２入力ｼｰﾄ　燃料使用量データシート(GHP用)　・'!C18="","",'別紙23-２入力ｼｰﾄ　燃料使用量データシート(GHP用)　・'!C18)</f>
        <v/>
      </c>
      <c r="D8" s="606"/>
      <c r="E8" s="606"/>
      <c r="F8" s="606"/>
      <c r="G8" s="606"/>
      <c r="H8" s="604"/>
      <c r="I8" s="605" t="str">
        <f>IF('別紙23-２入力ｼｰﾄ　燃料使用量データシート(GHP用)　・'!E18="","",'別紙23-２入力ｼｰﾄ　燃料使用量データシート(GHP用)　・'!E18)</f>
        <v/>
      </c>
      <c r="J8" s="606"/>
      <c r="K8" s="606"/>
      <c r="L8" s="606"/>
      <c r="M8" s="606"/>
      <c r="N8" s="606"/>
      <c r="O8" s="606"/>
      <c r="P8" s="604"/>
      <c r="Q8" s="605" t="str">
        <f>IF('別紙23-２入力ｼｰﾄ　燃料使用量データシート(GHP用)　・'!G18="","",'別紙23-２入力ｼｰﾄ　燃料使用量データシート(GHP用)　・'!G18)</f>
        <v/>
      </c>
      <c r="R8" s="606"/>
      <c r="S8" s="606"/>
      <c r="T8" s="606"/>
      <c r="U8" s="604"/>
      <c r="V8" s="607" t="str">
        <f>IF('別紙23-２入力ｼｰﾄ　燃料使用量データシート(GHP用)　・'!I18="","",'別紙23-２入力ｼｰﾄ　燃料使用量データシート(GHP用)　・'!I18)</f>
        <v/>
      </c>
      <c r="W8" s="608"/>
      <c r="X8" s="608"/>
      <c r="Y8" s="608"/>
      <c r="Z8" s="608"/>
      <c r="AA8" s="609"/>
      <c r="AB8" s="605" t="str">
        <f>IF('別紙23-２入力ｼｰﾄ　燃料使用量データシート(GHP用)　・'!K18="","",'別紙23-２入力ｼｰﾄ　燃料使用量データシート(GHP用)　・'!K18)</f>
        <v/>
      </c>
      <c r="AC8" s="606"/>
      <c r="AD8" s="606"/>
      <c r="AE8" s="606"/>
      <c r="AF8" s="604"/>
      <c r="AG8" s="605" t="str">
        <f>IF('別紙23-２入力ｼｰﾄ　燃料使用量データシート(GHP用)　・'!M18="","",'別紙23-２入力ｼｰﾄ　燃料使用量データシート(GHP用)　・'!M18)</f>
        <v/>
      </c>
      <c r="AH8" s="606"/>
      <c r="AI8" s="610"/>
      <c r="AJ8" s="484"/>
      <c r="AK8" s="387"/>
      <c r="AL8" s="387"/>
      <c r="AM8" s="387"/>
      <c r="AN8" s="483"/>
      <c r="AO8" s="483"/>
      <c r="AP8" s="62"/>
      <c r="AQ8" s="311"/>
      <c r="AR8" s="311"/>
      <c r="AS8" s="115"/>
      <c r="AT8" s="72"/>
      <c r="AU8" s="60" t="s">
        <v>91</v>
      </c>
      <c r="AV8" s="60"/>
      <c r="AW8" s="57"/>
      <c r="AX8" s="60"/>
      <c r="AY8" s="96"/>
      <c r="AZ8" s="57"/>
      <c r="BA8" s="60"/>
      <c r="BB8" s="60"/>
      <c r="BC8" s="57"/>
    </row>
    <row r="9" spans="1:66" ht="18" customHeight="1">
      <c r="A9" s="611" t="str">
        <f>IF('別紙23-２入力ｼｰﾄ　燃料使用量データシート(GHP用)　・'!B19="","",'別紙23-２入力ｼｰﾄ　燃料使用量データシート(GHP用)　・'!B19)</f>
        <v/>
      </c>
      <c r="B9" s="612"/>
      <c r="C9" s="613" t="str">
        <f>IF('別紙23-２入力ｼｰﾄ　燃料使用量データシート(GHP用)　・'!C19="","",'別紙23-２入力ｼｰﾄ　燃料使用量データシート(GHP用)　・'!C19)</f>
        <v/>
      </c>
      <c r="D9" s="614"/>
      <c r="E9" s="614"/>
      <c r="F9" s="614"/>
      <c r="G9" s="614"/>
      <c r="H9" s="612"/>
      <c r="I9" s="613" t="str">
        <f>IF('別紙23-２入力ｼｰﾄ　燃料使用量データシート(GHP用)　・'!E19="","",'別紙23-２入力ｼｰﾄ　燃料使用量データシート(GHP用)　・'!E19)</f>
        <v/>
      </c>
      <c r="J9" s="614"/>
      <c r="K9" s="614"/>
      <c r="L9" s="614"/>
      <c r="M9" s="614"/>
      <c r="N9" s="614"/>
      <c r="O9" s="614"/>
      <c r="P9" s="612"/>
      <c r="Q9" s="613" t="str">
        <f>IF('別紙23-２入力ｼｰﾄ　燃料使用量データシート(GHP用)　・'!G19="","",'別紙23-２入力ｼｰﾄ　燃料使用量データシート(GHP用)　・'!G19)</f>
        <v/>
      </c>
      <c r="R9" s="614"/>
      <c r="S9" s="614"/>
      <c r="T9" s="614"/>
      <c r="U9" s="612"/>
      <c r="V9" s="615" t="str">
        <f>IF('別紙23-２入力ｼｰﾄ　燃料使用量データシート(GHP用)　・'!I19="","",'別紙23-２入力ｼｰﾄ　燃料使用量データシート(GHP用)　・'!I19)</f>
        <v/>
      </c>
      <c r="W9" s="616"/>
      <c r="X9" s="616"/>
      <c r="Y9" s="616"/>
      <c r="Z9" s="616"/>
      <c r="AA9" s="617"/>
      <c r="AB9" s="613" t="str">
        <f>IF('別紙23-２入力ｼｰﾄ　燃料使用量データシート(GHP用)　・'!K19="","",'別紙23-２入力ｼｰﾄ　燃料使用量データシート(GHP用)　・'!K19)</f>
        <v/>
      </c>
      <c r="AC9" s="614"/>
      <c r="AD9" s="614"/>
      <c r="AE9" s="614"/>
      <c r="AF9" s="612"/>
      <c r="AG9" s="613" t="str">
        <f>IF('別紙23-２入力ｼｰﾄ　燃料使用量データシート(GHP用)　・'!M19="","",'別紙23-２入力ｼｰﾄ　燃料使用量データシート(GHP用)　・'!M19)</f>
        <v/>
      </c>
      <c r="AH9" s="614"/>
      <c r="AI9" s="618"/>
      <c r="AJ9" s="484"/>
      <c r="AK9" s="387"/>
      <c r="AL9" s="387"/>
      <c r="AM9" s="387"/>
      <c r="AN9" s="483"/>
      <c r="AO9" s="483"/>
      <c r="AP9" s="62"/>
      <c r="AQ9" s="311"/>
      <c r="AR9" s="311"/>
      <c r="AS9" s="115"/>
      <c r="AT9" s="76"/>
      <c r="AU9" s="60" t="s">
        <v>92</v>
      </c>
      <c r="AV9" s="77"/>
      <c r="AW9" s="57"/>
      <c r="AX9" s="60"/>
      <c r="AY9" s="96"/>
      <c r="AZ9" s="57"/>
      <c r="BA9" s="60"/>
      <c r="BB9" s="60"/>
      <c r="BC9" s="57"/>
    </row>
    <row r="10" spans="1:66" ht="18" customHeight="1">
      <c r="A10" s="611" t="str">
        <f>IF('別紙23-２入力ｼｰﾄ　燃料使用量データシート(GHP用)　・'!B20="","",'別紙23-２入力ｼｰﾄ　燃料使用量データシート(GHP用)　・'!B20)</f>
        <v/>
      </c>
      <c r="B10" s="612"/>
      <c r="C10" s="613" t="str">
        <f>IF('別紙23-２入力ｼｰﾄ　燃料使用量データシート(GHP用)　・'!C20="","",'別紙23-２入力ｼｰﾄ　燃料使用量データシート(GHP用)　・'!C20)</f>
        <v/>
      </c>
      <c r="D10" s="614"/>
      <c r="E10" s="614"/>
      <c r="F10" s="614"/>
      <c r="G10" s="614"/>
      <c r="H10" s="612"/>
      <c r="I10" s="613" t="str">
        <f>IF('別紙23-２入力ｼｰﾄ　燃料使用量データシート(GHP用)　・'!E20="","",'別紙23-２入力ｼｰﾄ　燃料使用量データシート(GHP用)　・'!E20)</f>
        <v/>
      </c>
      <c r="J10" s="614"/>
      <c r="K10" s="614"/>
      <c r="L10" s="614"/>
      <c r="M10" s="614"/>
      <c r="N10" s="614"/>
      <c r="O10" s="614"/>
      <c r="P10" s="612"/>
      <c r="Q10" s="613" t="str">
        <f>IF('別紙23-２入力ｼｰﾄ　燃料使用量データシート(GHP用)　・'!G20="","",'別紙23-２入力ｼｰﾄ　燃料使用量データシート(GHP用)　・'!G20)</f>
        <v/>
      </c>
      <c r="R10" s="614"/>
      <c r="S10" s="614"/>
      <c r="T10" s="614"/>
      <c r="U10" s="612"/>
      <c r="V10" s="615" t="str">
        <f>IF('別紙23-２入力ｼｰﾄ　燃料使用量データシート(GHP用)　・'!I20="","",'別紙23-２入力ｼｰﾄ　燃料使用量データシート(GHP用)　・'!I20)</f>
        <v/>
      </c>
      <c r="W10" s="616"/>
      <c r="X10" s="616"/>
      <c r="Y10" s="616"/>
      <c r="Z10" s="616"/>
      <c r="AA10" s="617"/>
      <c r="AB10" s="613" t="str">
        <f>IF('別紙23-２入力ｼｰﾄ　燃料使用量データシート(GHP用)　・'!K20="","",'別紙23-２入力ｼｰﾄ　燃料使用量データシート(GHP用)　・'!K20)</f>
        <v/>
      </c>
      <c r="AC10" s="614"/>
      <c r="AD10" s="614"/>
      <c r="AE10" s="614"/>
      <c r="AF10" s="612"/>
      <c r="AG10" s="613" t="str">
        <f>IF('別紙23-２入力ｼｰﾄ　燃料使用量データシート(GHP用)　・'!M20="","",'別紙23-２入力ｼｰﾄ　燃料使用量データシート(GHP用)　・'!M20)</f>
        <v/>
      </c>
      <c r="AH10" s="614"/>
      <c r="AI10" s="618"/>
      <c r="AJ10" s="387"/>
      <c r="AK10" s="387"/>
      <c r="AL10" s="387"/>
      <c r="AM10" s="387"/>
      <c r="AN10" s="483"/>
      <c r="AO10" s="483"/>
      <c r="AP10" s="62"/>
      <c r="AQ10" s="116"/>
      <c r="AR10" s="60"/>
      <c r="AS10" s="57"/>
      <c r="AT10" s="60"/>
      <c r="AU10" s="60"/>
      <c r="AV10" s="60"/>
      <c r="AW10" s="57"/>
      <c r="AX10" s="57"/>
      <c r="AY10" s="60"/>
      <c r="AZ10" s="57"/>
      <c r="BA10" s="60"/>
      <c r="BB10" s="60"/>
      <c r="BC10" s="57"/>
    </row>
    <row r="11" spans="1:66" ht="18" customHeight="1">
      <c r="A11" s="611" t="str">
        <f>IF('別紙23-２入力ｼｰﾄ　燃料使用量データシート(GHP用)　・'!B21="","",'別紙23-２入力ｼｰﾄ　燃料使用量データシート(GHP用)　・'!B21)</f>
        <v/>
      </c>
      <c r="B11" s="612"/>
      <c r="C11" s="613" t="str">
        <f>IF('別紙23-２入力ｼｰﾄ　燃料使用量データシート(GHP用)　・'!C21="","",'別紙23-２入力ｼｰﾄ　燃料使用量データシート(GHP用)　・'!C21)</f>
        <v/>
      </c>
      <c r="D11" s="614"/>
      <c r="E11" s="614"/>
      <c r="F11" s="614"/>
      <c r="G11" s="614"/>
      <c r="H11" s="612"/>
      <c r="I11" s="613" t="str">
        <f>IF('別紙23-２入力ｼｰﾄ　燃料使用量データシート(GHP用)　・'!E21="","",'別紙23-２入力ｼｰﾄ　燃料使用量データシート(GHP用)　・'!E21)</f>
        <v/>
      </c>
      <c r="J11" s="614"/>
      <c r="K11" s="614"/>
      <c r="L11" s="614"/>
      <c r="M11" s="614"/>
      <c r="N11" s="614"/>
      <c r="O11" s="614"/>
      <c r="P11" s="612"/>
      <c r="Q11" s="613" t="str">
        <f>IF('別紙23-２入力ｼｰﾄ　燃料使用量データシート(GHP用)　・'!G21="","",'別紙23-２入力ｼｰﾄ　燃料使用量データシート(GHP用)　・'!G21)</f>
        <v/>
      </c>
      <c r="R11" s="614"/>
      <c r="S11" s="614"/>
      <c r="T11" s="614"/>
      <c r="U11" s="612"/>
      <c r="V11" s="615" t="str">
        <f>IF('別紙23-２入力ｼｰﾄ　燃料使用量データシート(GHP用)　・'!I21="","",'別紙23-２入力ｼｰﾄ　燃料使用量データシート(GHP用)　・'!I21)</f>
        <v/>
      </c>
      <c r="W11" s="616"/>
      <c r="X11" s="616"/>
      <c r="Y11" s="616"/>
      <c r="Z11" s="616"/>
      <c r="AA11" s="617"/>
      <c r="AB11" s="613" t="str">
        <f>IF('別紙23-２入力ｼｰﾄ　燃料使用量データシート(GHP用)　・'!K21="","",'別紙23-２入力ｼｰﾄ　燃料使用量データシート(GHP用)　・'!K21)</f>
        <v/>
      </c>
      <c r="AC11" s="614"/>
      <c r="AD11" s="614"/>
      <c r="AE11" s="614"/>
      <c r="AF11" s="612"/>
      <c r="AG11" s="613" t="str">
        <f>IF('別紙23-２入力ｼｰﾄ　燃料使用量データシート(GHP用)　・'!M21="","",'別紙23-２入力ｼｰﾄ　燃料使用量データシート(GHP用)　・'!M21)</f>
        <v/>
      </c>
      <c r="AH11" s="614"/>
      <c r="AI11" s="618"/>
      <c r="AJ11" s="99"/>
      <c r="AK11" s="99"/>
      <c r="AL11" s="99"/>
      <c r="AM11" s="99"/>
      <c r="AN11" s="62"/>
      <c r="AO11" s="62"/>
      <c r="AP11" s="62"/>
      <c r="AQ11" s="116"/>
      <c r="AR11" s="60"/>
      <c r="AS11" s="57"/>
      <c r="AT11" s="60"/>
      <c r="AU11" s="60"/>
      <c r="AV11" s="60"/>
      <c r="AW11" s="57"/>
      <c r="AX11" s="57"/>
      <c r="AY11" s="60"/>
      <c r="AZ11" s="57"/>
      <c r="BA11" s="60"/>
      <c r="BB11" s="60"/>
      <c r="BC11" s="57"/>
    </row>
    <row r="12" spans="1:66" ht="18" customHeight="1">
      <c r="A12" s="619"/>
      <c r="B12" s="620"/>
      <c r="C12" s="621"/>
      <c r="D12" s="622"/>
      <c r="E12" s="622"/>
      <c r="F12" s="622"/>
      <c r="G12" s="622"/>
      <c r="H12" s="620"/>
      <c r="I12" s="621"/>
      <c r="J12" s="622"/>
      <c r="K12" s="622"/>
      <c r="L12" s="622"/>
      <c r="M12" s="622"/>
      <c r="N12" s="622"/>
      <c r="O12" s="622"/>
      <c r="P12" s="620"/>
      <c r="Q12" s="621"/>
      <c r="R12" s="622"/>
      <c r="S12" s="622"/>
      <c r="T12" s="622"/>
      <c r="U12" s="620"/>
      <c r="V12" s="623"/>
      <c r="W12" s="624"/>
      <c r="X12" s="624"/>
      <c r="Y12" s="624"/>
      <c r="Z12" s="624"/>
      <c r="AA12" s="625"/>
      <c r="AB12" s="621"/>
      <c r="AC12" s="622"/>
      <c r="AD12" s="622"/>
      <c r="AE12" s="622"/>
      <c r="AF12" s="620"/>
      <c r="AG12" s="621"/>
      <c r="AH12" s="622"/>
      <c r="AI12" s="626"/>
      <c r="AJ12" s="387"/>
      <c r="AK12" s="387"/>
      <c r="AL12" s="387"/>
      <c r="AM12" s="387"/>
      <c r="AN12" s="483"/>
      <c r="AO12" s="483"/>
      <c r="AP12" s="60"/>
      <c r="AQ12" s="57"/>
      <c r="AR12" s="57"/>
      <c r="AS12" s="57"/>
      <c r="AT12" s="60"/>
      <c r="AU12" s="60"/>
      <c r="AV12" s="57"/>
      <c r="AW12" s="57"/>
      <c r="AX12" s="57"/>
      <c r="AY12" s="57"/>
      <c r="AZ12" s="57"/>
      <c r="BA12" s="57"/>
      <c r="BB12" s="57"/>
    </row>
    <row r="13" spans="1:66" s="57" customFormat="1" ht="18" customHeight="1">
      <c r="A13" s="62"/>
      <c r="B13" s="62"/>
      <c r="C13" s="62"/>
      <c r="D13" s="62"/>
      <c r="E13" s="62"/>
      <c r="F13" s="62"/>
      <c r="G13" s="62"/>
      <c r="H13" s="62"/>
      <c r="I13" s="62"/>
      <c r="J13" s="62"/>
      <c r="K13" s="62"/>
      <c r="L13" s="62"/>
      <c r="M13" s="62"/>
      <c r="N13" s="62"/>
      <c r="O13" s="62"/>
      <c r="P13" s="62"/>
      <c r="Q13" s="62"/>
      <c r="R13" s="62"/>
      <c r="S13" s="62"/>
      <c r="T13" s="62"/>
      <c r="U13" s="62"/>
      <c r="V13" s="117"/>
      <c r="W13" s="117"/>
      <c r="X13" s="117"/>
      <c r="Y13" s="117"/>
      <c r="Z13" s="117"/>
      <c r="AA13" s="117"/>
      <c r="AB13" s="62"/>
      <c r="AC13" s="62"/>
      <c r="AD13" s="62"/>
      <c r="AE13" s="62"/>
      <c r="AF13" s="62"/>
      <c r="AG13" s="62"/>
      <c r="AH13" s="62"/>
      <c r="AI13" s="62"/>
      <c r="AJ13" s="99"/>
      <c r="AK13" s="99"/>
      <c r="AL13" s="99"/>
      <c r="AM13" s="99"/>
      <c r="AN13" s="62"/>
      <c r="AO13" s="62"/>
      <c r="AP13" s="60"/>
      <c r="AT13" s="60"/>
      <c r="AU13" s="60"/>
    </row>
    <row r="14" spans="1:66" s="57" customFormat="1" ht="18" customHeight="1" thickBot="1">
      <c r="A14" s="78"/>
      <c r="B14" s="78"/>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80"/>
      <c r="AC14" s="80"/>
      <c r="AD14" s="80"/>
      <c r="AE14" s="80"/>
      <c r="AF14" s="80"/>
      <c r="AG14" s="81"/>
      <c r="AH14" s="81"/>
      <c r="AI14" s="81"/>
      <c r="AJ14" s="81"/>
      <c r="AK14" s="81"/>
      <c r="AL14" s="81"/>
      <c r="AM14" s="81"/>
      <c r="AN14" s="81"/>
      <c r="AO14" s="81"/>
      <c r="AP14" s="83"/>
      <c r="AQ14" s="84"/>
      <c r="AR14" s="85"/>
      <c r="AS14" s="86"/>
      <c r="AT14" s="84"/>
      <c r="AU14" s="84"/>
      <c r="AV14" s="84"/>
      <c r="AW14" s="87"/>
      <c r="AX14" s="88"/>
      <c r="AY14" s="84"/>
      <c r="AZ14" s="84"/>
      <c r="BA14" s="84"/>
      <c r="BB14" s="67"/>
    </row>
    <row r="15" spans="1:66" ht="18" customHeight="1" thickBot="1">
      <c r="A15" s="322" t="s">
        <v>159</v>
      </c>
      <c r="B15" s="326"/>
      <c r="C15" s="469" t="s">
        <v>93</v>
      </c>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1"/>
      <c r="AG15" s="472" t="s">
        <v>165</v>
      </c>
      <c r="AH15" s="470"/>
      <c r="AI15" s="470"/>
      <c r="AJ15" s="470"/>
      <c r="AK15" s="470"/>
      <c r="AL15" s="470"/>
      <c r="AM15" s="470"/>
      <c r="AN15" s="470"/>
      <c r="AO15" s="471"/>
      <c r="AP15" s="41" t="s">
        <v>36</v>
      </c>
      <c r="AQ15" s="42" t="s">
        <v>37</v>
      </c>
      <c r="AR15" s="42" t="s">
        <v>38</v>
      </c>
      <c r="AS15" s="42" t="s">
        <v>39</v>
      </c>
      <c r="AT15" s="42" t="s">
        <v>40</v>
      </c>
      <c r="AU15" s="42" t="s">
        <v>41</v>
      </c>
      <c r="AV15" s="42" t="s">
        <v>42</v>
      </c>
      <c r="AW15" s="42" t="s">
        <v>43</v>
      </c>
      <c r="AX15" s="42" t="s">
        <v>44</v>
      </c>
      <c r="AY15" s="42" t="s">
        <v>45</v>
      </c>
      <c r="AZ15" s="42" t="s">
        <v>46</v>
      </c>
      <c r="BA15" s="91" t="s">
        <v>47</v>
      </c>
      <c r="BB15" s="118"/>
    </row>
    <row r="16" spans="1:66" ht="18" customHeight="1">
      <c r="A16" s="627" t="str">
        <f>IF(A8="","",A8)</f>
        <v/>
      </c>
      <c r="B16" s="628"/>
      <c r="C16" s="384" t="s">
        <v>110</v>
      </c>
      <c r="D16" s="385"/>
      <c r="E16" s="385"/>
      <c r="F16" s="385"/>
      <c r="G16" s="385"/>
      <c r="H16" s="385"/>
      <c r="I16" s="460" t="s">
        <v>111</v>
      </c>
      <c r="J16" s="461"/>
      <c r="K16" s="461"/>
      <c r="L16" s="461"/>
      <c r="M16" s="461"/>
      <c r="N16" s="461"/>
      <c r="O16" s="461"/>
      <c r="P16" s="461"/>
      <c r="Q16" s="461"/>
      <c r="R16" s="461"/>
      <c r="S16" s="461"/>
      <c r="T16" s="461"/>
      <c r="U16" s="461"/>
      <c r="V16" s="461"/>
      <c r="W16" s="461"/>
      <c r="X16" s="461"/>
      <c r="Y16" s="461"/>
      <c r="Z16" s="461"/>
      <c r="AA16" s="462"/>
      <c r="AB16" s="463" t="s">
        <v>112</v>
      </c>
      <c r="AC16" s="464"/>
      <c r="AD16" s="464"/>
      <c r="AE16" s="464"/>
      <c r="AF16" s="465"/>
      <c r="AG16" s="476">
        <f>SUM(AP16:BA16)</f>
        <v>0</v>
      </c>
      <c r="AH16" s="477"/>
      <c r="AI16" s="477"/>
      <c r="AJ16" s="477"/>
      <c r="AK16" s="477"/>
      <c r="AL16" s="477"/>
      <c r="AM16" s="477"/>
      <c r="AN16" s="477"/>
      <c r="AO16" s="478"/>
      <c r="AP16" s="631">
        <f>'別紙23-２入力ｼｰﾄ　燃料使用量データシート(GHP用)　・'!D50</f>
        <v>0</v>
      </c>
      <c r="AQ16" s="632">
        <f>'別紙23-２入力ｼｰﾄ　燃料使用量データシート(GHP用)　・'!E50</f>
        <v>0</v>
      </c>
      <c r="AR16" s="632">
        <f>'別紙23-２入力ｼｰﾄ　燃料使用量データシート(GHP用)　・'!F50</f>
        <v>0</v>
      </c>
      <c r="AS16" s="632">
        <f>'別紙23-２入力ｼｰﾄ　燃料使用量データシート(GHP用)　・'!G50</f>
        <v>0</v>
      </c>
      <c r="AT16" s="632">
        <f>'別紙23-２入力ｼｰﾄ　燃料使用量データシート(GHP用)　・'!H50</f>
        <v>0</v>
      </c>
      <c r="AU16" s="632">
        <f>'別紙23-２入力ｼｰﾄ　燃料使用量データシート(GHP用)　・'!I50</f>
        <v>0</v>
      </c>
      <c r="AV16" s="632">
        <f>'別紙23-２入力ｼｰﾄ　燃料使用量データシート(GHP用)　・'!J50</f>
        <v>0</v>
      </c>
      <c r="AW16" s="632">
        <f>'別紙23-２入力ｼｰﾄ　燃料使用量データシート(GHP用)　・'!K50</f>
        <v>0</v>
      </c>
      <c r="AX16" s="632">
        <f>'別紙23-２入力ｼｰﾄ　燃料使用量データシート(GHP用)　・'!L50</f>
        <v>0</v>
      </c>
      <c r="AY16" s="632">
        <f>'別紙23-２入力ｼｰﾄ　燃料使用量データシート(GHP用)　・'!M50</f>
        <v>0</v>
      </c>
      <c r="AZ16" s="632">
        <f>'別紙23-２入力ｼｰﾄ　燃料使用量データシート(GHP用)　・'!N50</f>
        <v>0</v>
      </c>
      <c r="BA16" s="633">
        <f>'別紙23-２入力ｼｰﾄ　燃料使用量データシート(GHP用)　・'!O50</f>
        <v>0</v>
      </c>
      <c r="BB16" s="57"/>
      <c r="BC16" s="92"/>
      <c r="BD16" s="92"/>
      <c r="BE16" s="92"/>
      <c r="BF16" s="92"/>
      <c r="BG16" s="92"/>
      <c r="BH16" s="92"/>
      <c r="BI16" s="92"/>
      <c r="BJ16" s="92"/>
      <c r="BK16" s="92"/>
      <c r="BL16" s="92"/>
      <c r="BM16" s="92"/>
      <c r="BN16" s="92"/>
    </row>
    <row r="17" spans="1:66" ht="18" customHeight="1">
      <c r="A17" s="627"/>
      <c r="B17" s="628"/>
      <c r="C17" s="386"/>
      <c r="D17" s="387"/>
      <c r="E17" s="387"/>
      <c r="F17" s="387"/>
      <c r="G17" s="387"/>
      <c r="H17" s="387"/>
      <c r="I17" s="330" t="s">
        <v>114</v>
      </c>
      <c r="J17" s="330"/>
      <c r="K17" s="330"/>
      <c r="L17" s="330"/>
      <c r="M17" s="330"/>
      <c r="N17" s="330"/>
      <c r="O17" s="330"/>
      <c r="P17" s="330"/>
      <c r="Q17" s="330"/>
      <c r="R17" s="330"/>
      <c r="S17" s="330"/>
      <c r="T17" s="330"/>
      <c r="U17" s="330"/>
      <c r="V17" s="330"/>
      <c r="W17" s="330"/>
      <c r="X17" s="330"/>
      <c r="Y17" s="330"/>
      <c r="Z17" s="330"/>
      <c r="AA17" s="330"/>
      <c r="AB17" s="348" t="s">
        <v>115</v>
      </c>
      <c r="AC17" s="349"/>
      <c r="AD17" s="349"/>
      <c r="AE17" s="349"/>
      <c r="AF17" s="350"/>
      <c r="AG17" s="473">
        <f>SUM(AP17:BA17)</f>
        <v>0</v>
      </c>
      <c r="AH17" s="474"/>
      <c r="AI17" s="474"/>
      <c r="AJ17" s="474"/>
      <c r="AK17" s="474"/>
      <c r="AL17" s="474"/>
      <c r="AM17" s="474"/>
      <c r="AN17" s="474"/>
      <c r="AO17" s="475"/>
      <c r="AP17" s="119">
        <f>IF(AP16="","",AP16*$I$4/1000)</f>
        <v>0</v>
      </c>
      <c r="AQ17" s="120">
        <f t="shared" ref="AQ17:BA17" si="0">IF(AQ16="","",AQ16*$I$4/1000)</f>
        <v>0</v>
      </c>
      <c r="AR17" s="120">
        <f t="shared" si="0"/>
        <v>0</v>
      </c>
      <c r="AS17" s="120">
        <f t="shared" si="0"/>
        <v>0</v>
      </c>
      <c r="AT17" s="120">
        <f t="shared" si="0"/>
        <v>0</v>
      </c>
      <c r="AU17" s="120">
        <f t="shared" si="0"/>
        <v>0</v>
      </c>
      <c r="AV17" s="120">
        <f t="shared" si="0"/>
        <v>0</v>
      </c>
      <c r="AW17" s="120">
        <f t="shared" si="0"/>
        <v>0</v>
      </c>
      <c r="AX17" s="120">
        <f t="shared" si="0"/>
        <v>0</v>
      </c>
      <c r="AY17" s="120">
        <f t="shared" si="0"/>
        <v>0</v>
      </c>
      <c r="AZ17" s="120">
        <f t="shared" si="0"/>
        <v>0</v>
      </c>
      <c r="BA17" s="121">
        <f t="shared" si="0"/>
        <v>0</v>
      </c>
      <c r="BB17" s="57"/>
    </row>
    <row r="18" spans="1:66" ht="18" customHeight="1">
      <c r="A18" s="629"/>
      <c r="B18" s="630"/>
      <c r="C18" s="379" t="s">
        <v>120</v>
      </c>
      <c r="D18" s="380"/>
      <c r="E18" s="380"/>
      <c r="F18" s="380"/>
      <c r="G18" s="380"/>
      <c r="H18" s="380"/>
      <c r="I18" s="361"/>
      <c r="J18" s="361"/>
      <c r="K18" s="361"/>
      <c r="L18" s="361"/>
      <c r="M18" s="361"/>
      <c r="N18" s="361"/>
      <c r="O18" s="361"/>
      <c r="P18" s="361"/>
      <c r="Q18" s="361"/>
      <c r="R18" s="361"/>
      <c r="S18" s="361"/>
      <c r="T18" s="361"/>
      <c r="U18" s="361"/>
      <c r="V18" s="361"/>
      <c r="W18" s="361"/>
      <c r="X18" s="361"/>
      <c r="Y18" s="361"/>
      <c r="Z18" s="361"/>
      <c r="AA18" s="362"/>
      <c r="AB18" s="381" t="s">
        <v>121</v>
      </c>
      <c r="AC18" s="382"/>
      <c r="AD18" s="382"/>
      <c r="AE18" s="382"/>
      <c r="AF18" s="383"/>
      <c r="AG18" s="473">
        <f>SUM(AP18:BA18)</f>
        <v>0</v>
      </c>
      <c r="AH18" s="474"/>
      <c r="AI18" s="474"/>
      <c r="AJ18" s="474"/>
      <c r="AK18" s="474"/>
      <c r="AL18" s="474"/>
      <c r="AM18" s="474"/>
      <c r="AN18" s="474"/>
      <c r="AO18" s="475"/>
      <c r="AP18" s="119">
        <f>IF(AP16="","",AP17*0.0136*44/12)</f>
        <v>0</v>
      </c>
      <c r="AQ18" s="120">
        <f t="shared" ref="AQ18:BA18" si="1">IF(AQ16="","",AQ17*0.0136*44/12)</f>
        <v>0</v>
      </c>
      <c r="AR18" s="120">
        <f t="shared" si="1"/>
        <v>0</v>
      </c>
      <c r="AS18" s="120">
        <f t="shared" si="1"/>
        <v>0</v>
      </c>
      <c r="AT18" s="120">
        <f t="shared" si="1"/>
        <v>0</v>
      </c>
      <c r="AU18" s="120">
        <f t="shared" si="1"/>
        <v>0</v>
      </c>
      <c r="AV18" s="120">
        <f t="shared" si="1"/>
        <v>0</v>
      </c>
      <c r="AW18" s="120">
        <f t="shared" si="1"/>
        <v>0</v>
      </c>
      <c r="AX18" s="120">
        <f t="shared" si="1"/>
        <v>0</v>
      </c>
      <c r="AY18" s="120">
        <f t="shared" si="1"/>
        <v>0</v>
      </c>
      <c r="AZ18" s="120">
        <f t="shared" si="1"/>
        <v>0</v>
      </c>
      <c r="BA18" s="121">
        <f t="shared" si="1"/>
        <v>0</v>
      </c>
      <c r="BB18" s="57"/>
    </row>
    <row r="19" spans="1:66" s="57" customFormat="1" ht="18" customHeight="1">
      <c r="A19" s="99"/>
      <c r="B19" s="99"/>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3"/>
      <c r="AC19" s="123"/>
      <c r="AD19" s="123"/>
      <c r="AE19" s="123"/>
      <c r="AF19" s="123"/>
      <c r="AG19" s="124"/>
      <c r="AH19" s="124"/>
      <c r="AI19" s="124"/>
      <c r="AJ19" s="124"/>
      <c r="AK19" s="124"/>
      <c r="AL19" s="124"/>
      <c r="AM19" s="124"/>
      <c r="AN19" s="124"/>
      <c r="AO19" s="124"/>
      <c r="AP19" s="125"/>
      <c r="AQ19" s="125"/>
      <c r="AR19" s="125"/>
      <c r="AS19" s="125"/>
      <c r="AT19" s="125"/>
      <c r="AU19" s="125"/>
      <c r="AV19" s="125"/>
      <c r="AW19" s="125"/>
      <c r="AX19" s="125"/>
      <c r="AY19" s="125"/>
      <c r="AZ19" s="125"/>
      <c r="BA19" s="125"/>
    </row>
    <row r="20" spans="1:66" ht="18" customHeight="1" thickBot="1">
      <c r="A20" s="126"/>
      <c r="B20" s="126"/>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3"/>
      <c r="AC20" s="123"/>
      <c r="AD20" s="123"/>
      <c r="AE20" s="123"/>
      <c r="AF20" s="123"/>
      <c r="AG20" s="124"/>
      <c r="AH20" s="124"/>
      <c r="AI20" s="124"/>
      <c r="AJ20" s="124"/>
      <c r="AK20" s="124"/>
      <c r="AL20" s="124"/>
      <c r="AM20" s="124"/>
      <c r="AN20" s="124"/>
      <c r="AO20" s="124"/>
      <c r="AP20" s="125"/>
      <c r="AQ20" s="125"/>
      <c r="AR20" s="125"/>
      <c r="AS20" s="125"/>
      <c r="AT20" s="125"/>
      <c r="AU20" s="125"/>
      <c r="AV20" s="125"/>
      <c r="AW20" s="125"/>
      <c r="AX20" s="125"/>
      <c r="AY20" s="125"/>
      <c r="AZ20" s="125"/>
      <c r="BA20" s="125"/>
      <c r="BB20" s="57"/>
    </row>
    <row r="21" spans="1:66" ht="18" customHeight="1" thickBot="1">
      <c r="A21" s="322" t="s">
        <v>159</v>
      </c>
      <c r="B21" s="326"/>
      <c r="C21" s="469" t="s">
        <v>93</v>
      </c>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1"/>
      <c r="AG21" s="482" t="s">
        <v>165</v>
      </c>
      <c r="AH21" s="482"/>
      <c r="AI21" s="482"/>
      <c r="AJ21" s="482"/>
      <c r="AK21" s="482"/>
      <c r="AL21" s="482"/>
      <c r="AM21" s="482"/>
      <c r="AN21" s="482"/>
      <c r="AO21" s="482"/>
      <c r="AP21" s="198" t="s">
        <v>36</v>
      </c>
      <c r="AQ21" s="199" t="s">
        <v>37</v>
      </c>
      <c r="AR21" s="199" t="s">
        <v>38</v>
      </c>
      <c r="AS21" s="199" t="s">
        <v>39</v>
      </c>
      <c r="AT21" s="199" t="s">
        <v>40</v>
      </c>
      <c r="AU21" s="199" t="s">
        <v>41</v>
      </c>
      <c r="AV21" s="199" t="s">
        <v>42</v>
      </c>
      <c r="AW21" s="199" t="s">
        <v>43</v>
      </c>
      <c r="AX21" s="199" t="s">
        <v>44</v>
      </c>
      <c r="AY21" s="199" t="s">
        <v>45</v>
      </c>
      <c r="AZ21" s="199" t="s">
        <v>46</v>
      </c>
      <c r="BA21" s="200" t="s">
        <v>47</v>
      </c>
      <c r="BB21" s="118"/>
    </row>
    <row r="22" spans="1:66" ht="18" customHeight="1">
      <c r="A22" s="627" t="str">
        <f>IF(A9="","",A9)</f>
        <v/>
      </c>
      <c r="B22" s="628"/>
      <c r="C22" s="384" t="s">
        <v>110</v>
      </c>
      <c r="D22" s="385"/>
      <c r="E22" s="385"/>
      <c r="F22" s="385"/>
      <c r="G22" s="385"/>
      <c r="H22" s="385"/>
      <c r="I22" s="460" t="s">
        <v>111</v>
      </c>
      <c r="J22" s="461"/>
      <c r="K22" s="461"/>
      <c r="L22" s="461"/>
      <c r="M22" s="461"/>
      <c r="N22" s="461"/>
      <c r="O22" s="461"/>
      <c r="P22" s="461"/>
      <c r="Q22" s="461"/>
      <c r="R22" s="461"/>
      <c r="S22" s="461"/>
      <c r="T22" s="461"/>
      <c r="U22" s="461"/>
      <c r="V22" s="461"/>
      <c r="W22" s="461"/>
      <c r="X22" s="461"/>
      <c r="Y22" s="461"/>
      <c r="Z22" s="461"/>
      <c r="AA22" s="462"/>
      <c r="AB22" s="348" t="s">
        <v>112</v>
      </c>
      <c r="AC22" s="349"/>
      <c r="AD22" s="349"/>
      <c r="AE22" s="349"/>
      <c r="AF22" s="350"/>
      <c r="AG22" s="473">
        <f>SUM(AP22:BA22)</f>
        <v>0</v>
      </c>
      <c r="AH22" s="474"/>
      <c r="AI22" s="474"/>
      <c r="AJ22" s="474"/>
      <c r="AK22" s="474"/>
      <c r="AL22" s="474"/>
      <c r="AM22" s="474"/>
      <c r="AN22" s="474"/>
      <c r="AO22" s="475"/>
      <c r="AP22" s="631" t="str">
        <f>'別紙23-２入力ｼｰﾄ　燃料使用量データシート(GHP用)　・'!D55</f>
        <v/>
      </c>
      <c r="AQ22" s="632" t="str">
        <f>'別紙23-２入力ｼｰﾄ　燃料使用量データシート(GHP用)　・'!E55</f>
        <v/>
      </c>
      <c r="AR22" s="632" t="str">
        <f>'別紙23-２入力ｼｰﾄ　燃料使用量データシート(GHP用)　・'!F55</f>
        <v/>
      </c>
      <c r="AS22" s="632" t="str">
        <f>'別紙23-２入力ｼｰﾄ　燃料使用量データシート(GHP用)　・'!G55</f>
        <v/>
      </c>
      <c r="AT22" s="632" t="str">
        <f>'別紙23-２入力ｼｰﾄ　燃料使用量データシート(GHP用)　・'!H55</f>
        <v/>
      </c>
      <c r="AU22" s="632" t="str">
        <f>'別紙23-２入力ｼｰﾄ　燃料使用量データシート(GHP用)　・'!I55</f>
        <v/>
      </c>
      <c r="AV22" s="632" t="str">
        <f>'別紙23-２入力ｼｰﾄ　燃料使用量データシート(GHP用)　・'!J55</f>
        <v/>
      </c>
      <c r="AW22" s="632" t="str">
        <f>'別紙23-２入力ｼｰﾄ　燃料使用量データシート(GHP用)　・'!K55</f>
        <v/>
      </c>
      <c r="AX22" s="632" t="str">
        <f>'別紙23-２入力ｼｰﾄ　燃料使用量データシート(GHP用)　・'!L55</f>
        <v/>
      </c>
      <c r="AY22" s="632" t="str">
        <f>'別紙23-２入力ｼｰﾄ　燃料使用量データシート(GHP用)　・'!M55</f>
        <v/>
      </c>
      <c r="AZ22" s="632" t="str">
        <f>'別紙23-２入力ｼｰﾄ　燃料使用量データシート(GHP用)　・'!N55</f>
        <v/>
      </c>
      <c r="BA22" s="633" t="str">
        <f>'別紙23-２入力ｼｰﾄ　燃料使用量データシート(GHP用)　・'!O55</f>
        <v/>
      </c>
      <c r="BB22" s="57"/>
      <c r="BC22" s="92"/>
      <c r="BD22" s="92"/>
      <c r="BE22" s="92"/>
      <c r="BF22" s="92"/>
      <c r="BG22" s="92"/>
      <c r="BH22" s="92"/>
      <c r="BI22" s="92"/>
      <c r="BJ22" s="92"/>
      <c r="BK22" s="92"/>
      <c r="BL22" s="92"/>
      <c r="BM22" s="92"/>
      <c r="BN22" s="92"/>
    </row>
    <row r="23" spans="1:66" ht="18" customHeight="1">
      <c r="A23" s="627"/>
      <c r="B23" s="628"/>
      <c r="C23" s="386"/>
      <c r="D23" s="387"/>
      <c r="E23" s="387"/>
      <c r="F23" s="387"/>
      <c r="G23" s="387"/>
      <c r="H23" s="387"/>
      <c r="I23" s="330" t="s">
        <v>114</v>
      </c>
      <c r="J23" s="330"/>
      <c r="K23" s="330"/>
      <c r="L23" s="330"/>
      <c r="M23" s="330"/>
      <c r="N23" s="330"/>
      <c r="O23" s="330"/>
      <c r="P23" s="330"/>
      <c r="Q23" s="330"/>
      <c r="R23" s="330"/>
      <c r="S23" s="330"/>
      <c r="T23" s="330"/>
      <c r="U23" s="330"/>
      <c r="V23" s="330"/>
      <c r="W23" s="330"/>
      <c r="X23" s="330"/>
      <c r="Y23" s="330"/>
      <c r="Z23" s="330"/>
      <c r="AA23" s="330"/>
      <c r="AB23" s="348" t="s">
        <v>115</v>
      </c>
      <c r="AC23" s="349"/>
      <c r="AD23" s="349"/>
      <c r="AE23" s="349"/>
      <c r="AF23" s="350"/>
      <c r="AG23" s="473">
        <f>SUM(AP23:BA23)</f>
        <v>0</v>
      </c>
      <c r="AH23" s="474"/>
      <c r="AI23" s="474"/>
      <c r="AJ23" s="474"/>
      <c r="AK23" s="474"/>
      <c r="AL23" s="474"/>
      <c r="AM23" s="474"/>
      <c r="AN23" s="474"/>
      <c r="AO23" s="475"/>
      <c r="AP23" s="119" t="str">
        <f>IF(AP22="","",AP22*$I$4/1000)</f>
        <v/>
      </c>
      <c r="AQ23" s="120" t="str">
        <f t="shared" ref="AQ23:BA23" si="2">IF(AQ22="","",AQ22*$I$4/1000)</f>
        <v/>
      </c>
      <c r="AR23" s="120" t="str">
        <f t="shared" si="2"/>
        <v/>
      </c>
      <c r="AS23" s="120" t="str">
        <f t="shared" si="2"/>
        <v/>
      </c>
      <c r="AT23" s="120" t="str">
        <f t="shared" si="2"/>
        <v/>
      </c>
      <c r="AU23" s="120" t="str">
        <f t="shared" si="2"/>
        <v/>
      </c>
      <c r="AV23" s="120" t="str">
        <f t="shared" si="2"/>
        <v/>
      </c>
      <c r="AW23" s="120" t="str">
        <f t="shared" si="2"/>
        <v/>
      </c>
      <c r="AX23" s="120" t="str">
        <f t="shared" si="2"/>
        <v/>
      </c>
      <c r="AY23" s="120" t="str">
        <f t="shared" si="2"/>
        <v/>
      </c>
      <c r="AZ23" s="120" t="str">
        <f t="shared" si="2"/>
        <v/>
      </c>
      <c r="BA23" s="121" t="str">
        <f t="shared" si="2"/>
        <v/>
      </c>
      <c r="BB23" s="57"/>
    </row>
    <row r="24" spans="1:66" ht="18" customHeight="1">
      <c r="A24" s="629"/>
      <c r="B24" s="630"/>
      <c r="C24" s="379" t="s">
        <v>120</v>
      </c>
      <c r="D24" s="380"/>
      <c r="E24" s="380"/>
      <c r="F24" s="380"/>
      <c r="G24" s="380"/>
      <c r="H24" s="380"/>
      <c r="I24" s="361"/>
      <c r="J24" s="361"/>
      <c r="K24" s="361"/>
      <c r="L24" s="361"/>
      <c r="M24" s="361"/>
      <c r="N24" s="361"/>
      <c r="O24" s="361"/>
      <c r="P24" s="361"/>
      <c r="Q24" s="361"/>
      <c r="R24" s="361"/>
      <c r="S24" s="361"/>
      <c r="T24" s="361"/>
      <c r="U24" s="361"/>
      <c r="V24" s="361"/>
      <c r="W24" s="361"/>
      <c r="X24" s="361"/>
      <c r="Y24" s="361"/>
      <c r="Z24" s="361"/>
      <c r="AA24" s="362"/>
      <c r="AB24" s="381" t="s">
        <v>121</v>
      </c>
      <c r="AC24" s="382"/>
      <c r="AD24" s="382"/>
      <c r="AE24" s="382"/>
      <c r="AF24" s="383"/>
      <c r="AG24" s="473">
        <f>SUM(AP24:BA24)</f>
        <v>0</v>
      </c>
      <c r="AH24" s="474"/>
      <c r="AI24" s="474"/>
      <c r="AJ24" s="474"/>
      <c r="AK24" s="474"/>
      <c r="AL24" s="474"/>
      <c r="AM24" s="474"/>
      <c r="AN24" s="474"/>
      <c r="AO24" s="475"/>
      <c r="AP24" s="119" t="str">
        <f t="shared" ref="AP24:BA24" si="3">IF(AP22="","",AP23*0.0136*44/12)</f>
        <v/>
      </c>
      <c r="AQ24" s="120" t="str">
        <f t="shared" si="3"/>
        <v/>
      </c>
      <c r="AR24" s="120" t="str">
        <f t="shared" si="3"/>
        <v/>
      </c>
      <c r="AS24" s="120" t="str">
        <f t="shared" si="3"/>
        <v/>
      </c>
      <c r="AT24" s="120" t="str">
        <f t="shared" si="3"/>
        <v/>
      </c>
      <c r="AU24" s="120" t="str">
        <f t="shared" si="3"/>
        <v/>
      </c>
      <c r="AV24" s="120" t="str">
        <f t="shared" si="3"/>
        <v/>
      </c>
      <c r="AW24" s="120" t="str">
        <f t="shared" si="3"/>
        <v/>
      </c>
      <c r="AX24" s="120" t="str">
        <f t="shared" si="3"/>
        <v/>
      </c>
      <c r="AY24" s="120" t="str">
        <f t="shared" si="3"/>
        <v/>
      </c>
      <c r="AZ24" s="120" t="str">
        <f t="shared" si="3"/>
        <v/>
      </c>
      <c r="BA24" s="121" t="str">
        <f t="shared" si="3"/>
        <v/>
      </c>
      <c r="BB24" s="57"/>
    </row>
    <row r="25" spans="1:66" s="57" customFormat="1" ht="18" customHeight="1">
      <c r="A25" s="99"/>
      <c r="B25" s="99"/>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3"/>
      <c r="AC25" s="123"/>
      <c r="AD25" s="123"/>
      <c r="AE25" s="123"/>
      <c r="AF25" s="123"/>
      <c r="AG25" s="124"/>
      <c r="AH25" s="124"/>
      <c r="AI25" s="124"/>
      <c r="AJ25" s="124"/>
      <c r="AK25" s="124"/>
      <c r="AL25" s="124"/>
      <c r="AM25" s="124"/>
      <c r="AN25" s="124"/>
      <c r="AO25" s="124"/>
      <c r="AP25" s="125"/>
      <c r="AQ25" s="125"/>
      <c r="AR25" s="125"/>
      <c r="AS25" s="125"/>
      <c r="AT25" s="125"/>
      <c r="AU25" s="125"/>
      <c r="AV25" s="125"/>
      <c r="AW25" s="125"/>
      <c r="AX25" s="125"/>
      <c r="AY25" s="125"/>
      <c r="AZ25" s="125"/>
      <c r="BA25" s="125"/>
    </row>
    <row r="26" spans="1:66" ht="13.5" customHeight="1" thickBo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125"/>
      <c r="AH26" s="125"/>
      <c r="AI26" s="125"/>
      <c r="AJ26" s="125"/>
      <c r="AK26" s="125"/>
      <c r="AL26" s="125"/>
      <c r="AM26" s="125"/>
      <c r="AN26" s="125"/>
      <c r="AO26" s="125"/>
      <c r="AP26" s="124"/>
      <c r="AQ26" s="125"/>
      <c r="AR26" s="125"/>
      <c r="AS26" s="125"/>
      <c r="AT26" s="125"/>
      <c r="AU26" s="125"/>
      <c r="AV26" s="125"/>
      <c r="AW26" s="125"/>
      <c r="AX26" s="125"/>
      <c r="AY26" s="125"/>
      <c r="AZ26" s="125"/>
      <c r="BA26" s="125"/>
      <c r="BB26" s="60"/>
    </row>
    <row r="27" spans="1:66" ht="18" customHeight="1" thickBot="1">
      <c r="A27" s="322" t="s">
        <v>159</v>
      </c>
      <c r="B27" s="326"/>
      <c r="C27" s="469" t="s">
        <v>93</v>
      </c>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1"/>
      <c r="AG27" s="479" t="s">
        <v>165</v>
      </c>
      <c r="AH27" s="480"/>
      <c r="AI27" s="480"/>
      <c r="AJ27" s="480"/>
      <c r="AK27" s="480"/>
      <c r="AL27" s="480"/>
      <c r="AM27" s="480"/>
      <c r="AN27" s="480"/>
      <c r="AO27" s="481"/>
      <c r="AP27" s="198" t="s">
        <v>36</v>
      </c>
      <c r="AQ27" s="199" t="s">
        <v>37</v>
      </c>
      <c r="AR27" s="199" t="s">
        <v>38</v>
      </c>
      <c r="AS27" s="199" t="s">
        <v>39</v>
      </c>
      <c r="AT27" s="199" t="s">
        <v>40</v>
      </c>
      <c r="AU27" s="199" t="s">
        <v>41</v>
      </c>
      <c r="AV27" s="199" t="s">
        <v>42</v>
      </c>
      <c r="AW27" s="199" t="s">
        <v>43</v>
      </c>
      <c r="AX27" s="199" t="s">
        <v>44</v>
      </c>
      <c r="AY27" s="199" t="s">
        <v>45</v>
      </c>
      <c r="AZ27" s="199" t="s">
        <v>46</v>
      </c>
      <c r="BA27" s="200" t="s">
        <v>47</v>
      </c>
      <c r="BB27" s="118"/>
    </row>
    <row r="28" spans="1:66" ht="18" customHeight="1">
      <c r="A28" s="627" t="str">
        <f>IF(A10="","",A10)</f>
        <v/>
      </c>
      <c r="B28" s="628"/>
      <c r="C28" s="458" t="s">
        <v>110</v>
      </c>
      <c r="D28" s="459"/>
      <c r="E28" s="459"/>
      <c r="F28" s="459"/>
      <c r="G28" s="459"/>
      <c r="H28" s="459"/>
      <c r="I28" s="460" t="s">
        <v>111</v>
      </c>
      <c r="J28" s="461"/>
      <c r="K28" s="461"/>
      <c r="L28" s="461"/>
      <c r="M28" s="461"/>
      <c r="N28" s="461"/>
      <c r="O28" s="461"/>
      <c r="P28" s="461"/>
      <c r="Q28" s="461"/>
      <c r="R28" s="461"/>
      <c r="S28" s="461"/>
      <c r="T28" s="461"/>
      <c r="U28" s="461"/>
      <c r="V28" s="461"/>
      <c r="W28" s="461"/>
      <c r="X28" s="461"/>
      <c r="Y28" s="461"/>
      <c r="Z28" s="461"/>
      <c r="AA28" s="462"/>
      <c r="AB28" s="463" t="s">
        <v>112</v>
      </c>
      <c r="AC28" s="464"/>
      <c r="AD28" s="464"/>
      <c r="AE28" s="464"/>
      <c r="AF28" s="465"/>
      <c r="AG28" s="476">
        <f>SUM(AP28:BA28)</f>
        <v>0</v>
      </c>
      <c r="AH28" s="477"/>
      <c r="AI28" s="477"/>
      <c r="AJ28" s="477"/>
      <c r="AK28" s="477"/>
      <c r="AL28" s="477"/>
      <c r="AM28" s="477"/>
      <c r="AN28" s="477"/>
      <c r="AO28" s="478"/>
      <c r="AP28" s="634" t="str">
        <f>'別紙23-２入力ｼｰﾄ　燃料使用量データシート(GHP用)　・'!D60</f>
        <v/>
      </c>
      <c r="AQ28" s="635" t="str">
        <f>'別紙23-２入力ｼｰﾄ　燃料使用量データシート(GHP用)　・'!E60</f>
        <v/>
      </c>
      <c r="AR28" s="635" t="str">
        <f>'別紙23-２入力ｼｰﾄ　燃料使用量データシート(GHP用)　・'!F60</f>
        <v/>
      </c>
      <c r="AS28" s="635" t="str">
        <f>'別紙23-２入力ｼｰﾄ　燃料使用量データシート(GHP用)　・'!G60</f>
        <v/>
      </c>
      <c r="AT28" s="635" t="str">
        <f>'別紙23-２入力ｼｰﾄ　燃料使用量データシート(GHP用)　・'!H60</f>
        <v/>
      </c>
      <c r="AU28" s="635" t="str">
        <f>'別紙23-２入力ｼｰﾄ　燃料使用量データシート(GHP用)　・'!I60</f>
        <v/>
      </c>
      <c r="AV28" s="635" t="str">
        <f>'別紙23-２入力ｼｰﾄ　燃料使用量データシート(GHP用)　・'!J60</f>
        <v/>
      </c>
      <c r="AW28" s="635" t="str">
        <f>'別紙23-２入力ｼｰﾄ　燃料使用量データシート(GHP用)　・'!K60</f>
        <v/>
      </c>
      <c r="AX28" s="635" t="str">
        <f>'別紙23-２入力ｼｰﾄ　燃料使用量データシート(GHP用)　・'!L60</f>
        <v/>
      </c>
      <c r="AY28" s="635" t="str">
        <f>'別紙23-２入力ｼｰﾄ　燃料使用量データシート(GHP用)　・'!M60</f>
        <v/>
      </c>
      <c r="AZ28" s="635" t="str">
        <f>'別紙23-２入力ｼｰﾄ　燃料使用量データシート(GHP用)　・'!N60</f>
        <v/>
      </c>
      <c r="BA28" s="636" t="str">
        <f>'別紙23-２入力ｼｰﾄ　燃料使用量データシート(GHP用)　・'!O60</f>
        <v/>
      </c>
      <c r="BB28" s="57"/>
      <c r="BC28" s="92"/>
      <c r="BD28" s="92"/>
      <c r="BE28" s="92"/>
      <c r="BF28" s="92"/>
      <c r="BG28" s="92"/>
      <c r="BH28" s="92"/>
      <c r="BI28" s="92"/>
      <c r="BJ28" s="92"/>
      <c r="BK28" s="92"/>
      <c r="BL28" s="92"/>
      <c r="BM28" s="92"/>
      <c r="BN28" s="92"/>
    </row>
    <row r="29" spans="1:66" ht="18" customHeight="1">
      <c r="A29" s="627"/>
      <c r="B29" s="628"/>
      <c r="C29" s="386"/>
      <c r="D29" s="387"/>
      <c r="E29" s="387"/>
      <c r="F29" s="387"/>
      <c r="G29" s="387"/>
      <c r="H29" s="387"/>
      <c r="I29" s="330" t="s">
        <v>114</v>
      </c>
      <c r="J29" s="330"/>
      <c r="K29" s="330"/>
      <c r="L29" s="330"/>
      <c r="M29" s="330"/>
      <c r="N29" s="330"/>
      <c r="O29" s="330"/>
      <c r="P29" s="330"/>
      <c r="Q29" s="330"/>
      <c r="R29" s="330"/>
      <c r="S29" s="330"/>
      <c r="T29" s="330"/>
      <c r="U29" s="330"/>
      <c r="V29" s="330"/>
      <c r="W29" s="330"/>
      <c r="X29" s="330"/>
      <c r="Y29" s="330"/>
      <c r="Z29" s="330"/>
      <c r="AA29" s="330"/>
      <c r="AB29" s="348" t="s">
        <v>115</v>
      </c>
      <c r="AC29" s="349"/>
      <c r="AD29" s="349"/>
      <c r="AE29" s="349"/>
      <c r="AF29" s="350"/>
      <c r="AG29" s="473">
        <f>SUM(AP29:BA29)</f>
        <v>0</v>
      </c>
      <c r="AH29" s="474"/>
      <c r="AI29" s="474"/>
      <c r="AJ29" s="474"/>
      <c r="AK29" s="474"/>
      <c r="AL29" s="474"/>
      <c r="AM29" s="474"/>
      <c r="AN29" s="474"/>
      <c r="AO29" s="475"/>
      <c r="AP29" s="119" t="str">
        <f>IF(AP28="","",AP28*$I$4/1000)</f>
        <v/>
      </c>
      <c r="AQ29" s="120" t="str">
        <f t="shared" ref="AQ29:BA29" si="4">IF(AQ28="","",AQ28*$I$4/1000)</f>
        <v/>
      </c>
      <c r="AR29" s="120" t="str">
        <f t="shared" si="4"/>
        <v/>
      </c>
      <c r="AS29" s="120" t="str">
        <f t="shared" si="4"/>
        <v/>
      </c>
      <c r="AT29" s="120" t="str">
        <f t="shared" si="4"/>
        <v/>
      </c>
      <c r="AU29" s="120" t="str">
        <f t="shared" si="4"/>
        <v/>
      </c>
      <c r="AV29" s="120" t="str">
        <f t="shared" si="4"/>
        <v/>
      </c>
      <c r="AW29" s="120" t="str">
        <f t="shared" si="4"/>
        <v/>
      </c>
      <c r="AX29" s="120" t="str">
        <f t="shared" si="4"/>
        <v/>
      </c>
      <c r="AY29" s="120" t="str">
        <f t="shared" si="4"/>
        <v/>
      </c>
      <c r="AZ29" s="120" t="str">
        <f t="shared" si="4"/>
        <v/>
      </c>
      <c r="BA29" s="121" t="str">
        <f t="shared" si="4"/>
        <v/>
      </c>
      <c r="BB29" s="57"/>
    </row>
    <row r="30" spans="1:66" ht="18" customHeight="1">
      <c r="A30" s="629"/>
      <c r="B30" s="630"/>
      <c r="C30" s="379" t="s">
        <v>120</v>
      </c>
      <c r="D30" s="380"/>
      <c r="E30" s="380"/>
      <c r="F30" s="380"/>
      <c r="G30" s="380"/>
      <c r="H30" s="380"/>
      <c r="I30" s="361"/>
      <c r="J30" s="361"/>
      <c r="K30" s="361"/>
      <c r="L30" s="361"/>
      <c r="M30" s="361"/>
      <c r="N30" s="361"/>
      <c r="O30" s="361"/>
      <c r="P30" s="361"/>
      <c r="Q30" s="361"/>
      <c r="R30" s="361"/>
      <c r="S30" s="361"/>
      <c r="T30" s="361"/>
      <c r="U30" s="361"/>
      <c r="V30" s="361"/>
      <c r="W30" s="361"/>
      <c r="X30" s="361"/>
      <c r="Y30" s="361"/>
      <c r="Z30" s="361"/>
      <c r="AA30" s="362"/>
      <c r="AB30" s="381" t="s">
        <v>121</v>
      </c>
      <c r="AC30" s="382"/>
      <c r="AD30" s="382"/>
      <c r="AE30" s="382"/>
      <c r="AF30" s="383"/>
      <c r="AG30" s="473">
        <f t="shared" ref="AG30" si="5">SUM(AP30:BA30)</f>
        <v>0</v>
      </c>
      <c r="AH30" s="474"/>
      <c r="AI30" s="474"/>
      <c r="AJ30" s="474"/>
      <c r="AK30" s="474"/>
      <c r="AL30" s="474"/>
      <c r="AM30" s="474"/>
      <c r="AN30" s="474"/>
      <c r="AO30" s="475"/>
      <c r="AP30" s="119" t="str">
        <f>IF(AP28="","",AP29*0.0136*44/12)</f>
        <v/>
      </c>
      <c r="AQ30" s="120" t="str">
        <f t="shared" ref="AQ30:BA30" si="6">IF(AQ28="","",AQ29*0.0136*44/12)</f>
        <v/>
      </c>
      <c r="AR30" s="120" t="str">
        <f t="shared" si="6"/>
        <v/>
      </c>
      <c r="AS30" s="120" t="str">
        <f t="shared" si="6"/>
        <v/>
      </c>
      <c r="AT30" s="120" t="str">
        <f t="shared" si="6"/>
        <v/>
      </c>
      <c r="AU30" s="120" t="str">
        <f t="shared" si="6"/>
        <v/>
      </c>
      <c r="AV30" s="120" t="str">
        <f t="shared" si="6"/>
        <v/>
      </c>
      <c r="AW30" s="120" t="str">
        <f t="shared" si="6"/>
        <v/>
      </c>
      <c r="AX30" s="120" t="str">
        <f t="shared" si="6"/>
        <v/>
      </c>
      <c r="AY30" s="120" t="str">
        <f t="shared" si="6"/>
        <v/>
      </c>
      <c r="AZ30" s="120" t="str">
        <f t="shared" si="6"/>
        <v/>
      </c>
      <c r="BA30" s="121" t="str">
        <f t="shared" si="6"/>
        <v/>
      </c>
      <c r="BB30" s="57"/>
    </row>
    <row r="31" spans="1:66" s="57" customFormat="1" ht="18" customHeight="1">
      <c r="A31" s="127"/>
      <c r="B31" s="127"/>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3"/>
      <c r="AC31" s="123"/>
      <c r="AD31" s="123"/>
      <c r="AE31" s="123"/>
      <c r="AF31" s="123"/>
      <c r="AG31" s="124"/>
      <c r="AH31" s="124"/>
      <c r="AI31" s="124"/>
      <c r="AJ31" s="124"/>
      <c r="AK31" s="124"/>
      <c r="AL31" s="124"/>
      <c r="AM31" s="124"/>
      <c r="AN31" s="124"/>
      <c r="AO31" s="124"/>
      <c r="AP31" s="125"/>
      <c r="AQ31" s="125"/>
      <c r="AR31" s="125"/>
      <c r="AS31" s="125"/>
      <c r="AT31" s="125"/>
      <c r="AU31" s="125"/>
      <c r="AV31" s="125"/>
      <c r="AW31" s="125"/>
      <c r="AX31" s="125"/>
      <c r="AY31" s="125"/>
      <c r="AZ31" s="125"/>
      <c r="BA31" s="125"/>
    </row>
    <row r="32" spans="1:66" s="57" customFormat="1" ht="18" customHeight="1" thickBot="1">
      <c r="A32" s="126"/>
      <c r="B32" s="126"/>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3"/>
      <c r="AC32" s="123"/>
      <c r="AD32" s="123"/>
      <c r="AE32" s="123"/>
      <c r="AF32" s="123"/>
      <c r="AG32" s="124"/>
      <c r="AH32" s="124"/>
      <c r="AI32" s="124"/>
      <c r="AJ32" s="124"/>
      <c r="AK32" s="124"/>
      <c r="AL32" s="124"/>
      <c r="AM32" s="124"/>
      <c r="AN32" s="124"/>
      <c r="AO32" s="124"/>
      <c r="AP32" s="125"/>
      <c r="AQ32" s="125"/>
      <c r="AR32" s="125"/>
      <c r="AS32" s="125"/>
      <c r="AT32" s="125"/>
      <c r="AU32" s="125"/>
      <c r="AV32" s="125"/>
      <c r="AW32" s="125"/>
      <c r="AX32" s="125"/>
      <c r="AY32" s="125"/>
      <c r="AZ32" s="125"/>
      <c r="BA32" s="125"/>
    </row>
    <row r="33" spans="1:66" ht="18" customHeight="1" thickBot="1">
      <c r="A33" s="322" t="s">
        <v>159</v>
      </c>
      <c r="B33" s="326"/>
      <c r="C33" s="469" t="s">
        <v>93</v>
      </c>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1"/>
      <c r="AG33" s="472" t="s">
        <v>165</v>
      </c>
      <c r="AH33" s="470"/>
      <c r="AI33" s="470"/>
      <c r="AJ33" s="470"/>
      <c r="AK33" s="470"/>
      <c r="AL33" s="470"/>
      <c r="AM33" s="470"/>
      <c r="AN33" s="470"/>
      <c r="AO33" s="471"/>
      <c r="AP33" s="41" t="s">
        <v>36</v>
      </c>
      <c r="AQ33" s="42" t="s">
        <v>37</v>
      </c>
      <c r="AR33" s="42" t="s">
        <v>38</v>
      </c>
      <c r="AS33" s="42" t="s">
        <v>39</v>
      </c>
      <c r="AT33" s="42" t="s">
        <v>40</v>
      </c>
      <c r="AU33" s="42" t="s">
        <v>41</v>
      </c>
      <c r="AV33" s="42" t="s">
        <v>42</v>
      </c>
      <c r="AW33" s="42" t="s">
        <v>43</v>
      </c>
      <c r="AX33" s="42" t="s">
        <v>44</v>
      </c>
      <c r="AY33" s="42" t="s">
        <v>45</v>
      </c>
      <c r="AZ33" s="42" t="s">
        <v>46</v>
      </c>
      <c r="BA33" s="91" t="s">
        <v>47</v>
      </c>
      <c r="BB33" s="118"/>
    </row>
    <row r="34" spans="1:66" ht="18" customHeight="1">
      <c r="A34" s="627" t="str">
        <f>IF(A11="","",A11)</f>
        <v/>
      </c>
      <c r="B34" s="628"/>
      <c r="C34" s="458" t="s">
        <v>110</v>
      </c>
      <c r="D34" s="459"/>
      <c r="E34" s="459"/>
      <c r="F34" s="459"/>
      <c r="G34" s="459"/>
      <c r="H34" s="459"/>
      <c r="I34" s="460" t="s">
        <v>111</v>
      </c>
      <c r="J34" s="461"/>
      <c r="K34" s="461"/>
      <c r="L34" s="461"/>
      <c r="M34" s="461"/>
      <c r="N34" s="461"/>
      <c r="O34" s="461"/>
      <c r="P34" s="461"/>
      <c r="Q34" s="461"/>
      <c r="R34" s="461"/>
      <c r="S34" s="461"/>
      <c r="T34" s="461"/>
      <c r="U34" s="461"/>
      <c r="V34" s="461"/>
      <c r="W34" s="461"/>
      <c r="X34" s="461"/>
      <c r="Y34" s="461"/>
      <c r="Z34" s="461"/>
      <c r="AA34" s="462"/>
      <c r="AB34" s="463" t="s">
        <v>112</v>
      </c>
      <c r="AC34" s="464"/>
      <c r="AD34" s="464"/>
      <c r="AE34" s="464"/>
      <c r="AF34" s="465"/>
      <c r="AG34" s="466">
        <f>SUM(AP34:BA34)</f>
        <v>0</v>
      </c>
      <c r="AH34" s="467"/>
      <c r="AI34" s="467"/>
      <c r="AJ34" s="467"/>
      <c r="AK34" s="467"/>
      <c r="AL34" s="467"/>
      <c r="AM34" s="467"/>
      <c r="AN34" s="467"/>
      <c r="AO34" s="468"/>
      <c r="AP34" s="637" t="str">
        <f>'別紙23-２入力ｼｰﾄ　燃料使用量データシート(GHP用)　・'!D65</f>
        <v/>
      </c>
      <c r="AQ34" s="638" t="str">
        <f>'別紙23-２入力ｼｰﾄ　燃料使用量データシート(GHP用)　・'!E65</f>
        <v/>
      </c>
      <c r="AR34" s="638" t="str">
        <f>'別紙23-２入力ｼｰﾄ　燃料使用量データシート(GHP用)　・'!F65</f>
        <v/>
      </c>
      <c r="AS34" s="638" t="str">
        <f>'別紙23-２入力ｼｰﾄ　燃料使用量データシート(GHP用)　・'!G65</f>
        <v/>
      </c>
      <c r="AT34" s="638" t="str">
        <f>'別紙23-２入力ｼｰﾄ　燃料使用量データシート(GHP用)　・'!H65</f>
        <v/>
      </c>
      <c r="AU34" s="638" t="str">
        <f>'別紙23-２入力ｼｰﾄ　燃料使用量データシート(GHP用)　・'!I65</f>
        <v/>
      </c>
      <c r="AV34" s="638" t="str">
        <f>'別紙23-２入力ｼｰﾄ　燃料使用量データシート(GHP用)　・'!J65</f>
        <v/>
      </c>
      <c r="AW34" s="638" t="str">
        <f>'別紙23-２入力ｼｰﾄ　燃料使用量データシート(GHP用)　・'!K65</f>
        <v/>
      </c>
      <c r="AX34" s="638" t="str">
        <f>'別紙23-２入力ｼｰﾄ　燃料使用量データシート(GHP用)　・'!L65</f>
        <v/>
      </c>
      <c r="AY34" s="638" t="str">
        <f>'別紙23-２入力ｼｰﾄ　燃料使用量データシート(GHP用)　・'!M65</f>
        <v/>
      </c>
      <c r="AZ34" s="638" t="str">
        <f>'別紙23-２入力ｼｰﾄ　燃料使用量データシート(GHP用)　・'!N65</f>
        <v/>
      </c>
      <c r="BA34" s="639" t="str">
        <f>'別紙23-２入力ｼｰﾄ　燃料使用量データシート(GHP用)　・'!O65</f>
        <v/>
      </c>
      <c r="BB34" s="57"/>
      <c r="BC34" s="92"/>
      <c r="BD34" s="92"/>
      <c r="BE34" s="92"/>
      <c r="BF34" s="92"/>
      <c r="BG34" s="92"/>
      <c r="BH34" s="92"/>
      <c r="BI34" s="92"/>
      <c r="BJ34" s="92"/>
      <c r="BK34" s="92"/>
      <c r="BL34" s="92"/>
      <c r="BM34" s="92"/>
      <c r="BN34" s="92"/>
    </row>
    <row r="35" spans="1:66" ht="18" customHeight="1">
      <c r="A35" s="627"/>
      <c r="B35" s="628"/>
      <c r="C35" s="386"/>
      <c r="D35" s="387"/>
      <c r="E35" s="387"/>
      <c r="F35" s="387"/>
      <c r="G35" s="387"/>
      <c r="H35" s="387"/>
      <c r="I35" s="330" t="s">
        <v>114</v>
      </c>
      <c r="J35" s="330"/>
      <c r="K35" s="330"/>
      <c r="L35" s="330"/>
      <c r="M35" s="330"/>
      <c r="N35" s="330"/>
      <c r="O35" s="330"/>
      <c r="P35" s="330"/>
      <c r="Q35" s="330"/>
      <c r="R35" s="330"/>
      <c r="S35" s="330"/>
      <c r="T35" s="330"/>
      <c r="U35" s="330"/>
      <c r="V35" s="330"/>
      <c r="W35" s="330"/>
      <c r="X35" s="330"/>
      <c r="Y35" s="330"/>
      <c r="Z35" s="330"/>
      <c r="AA35" s="330"/>
      <c r="AB35" s="348" t="s">
        <v>115</v>
      </c>
      <c r="AC35" s="349"/>
      <c r="AD35" s="349"/>
      <c r="AE35" s="349"/>
      <c r="AF35" s="350"/>
      <c r="AG35" s="455">
        <f>SUM(AP35:BA35)</f>
        <v>0</v>
      </c>
      <c r="AH35" s="456"/>
      <c r="AI35" s="456"/>
      <c r="AJ35" s="456"/>
      <c r="AK35" s="456"/>
      <c r="AL35" s="456"/>
      <c r="AM35" s="456"/>
      <c r="AN35" s="456"/>
      <c r="AO35" s="457"/>
      <c r="AP35" s="128" t="str">
        <f>IF(AP34="","",AP34*$I$4/1000)</f>
        <v/>
      </c>
      <c r="AQ35" s="129" t="str">
        <f t="shared" ref="AQ35:BA35" si="7">IF(AQ34="","",AQ34*$I$4/1000)</f>
        <v/>
      </c>
      <c r="AR35" s="129" t="str">
        <f t="shared" si="7"/>
        <v/>
      </c>
      <c r="AS35" s="129" t="str">
        <f t="shared" si="7"/>
        <v/>
      </c>
      <c r="AT35" s="129" t="str">
        <f t="shared" si="7"/>
        <v/>
      </c>
      <c r="AU35" s="129" t="str">
        <f t="shared" si="7"/>
        <v/>
      </c>
      <c r="AV35" s="129" t="str">
        <f t="shared" si="7"/>
        <v/>
      </c>
      <c r="AW35" s="129" t="str">
        <f t="shared" si="7"/>
        <v/>
      </c>
      <c r="AX35" s="129" t="str">
        <f t="shared" si="7"/>
        <v/>
      </c>
      <c r="AY35" s="129" t="str">
        <f t="shared" si="7"/>
        <v/>
      </c>
      <c r="AZ35" s="129" t="str">
        <f t="shared" si="7"/>
        <v/>
      </c>
      <c r="BA35" s="130" t="str">
        <f t="shared" si="7"/>
        <v/>
      </c>
      <c r="BB35" s="57"/>
    </row>
    <row r="36" spans="1:66" ht="18" customHeight="1">
      <c r="A36" s="629"/>
      <c r="B36" s="630"/>
      <c r="C36" s="379" t="s">
        <v>120</v>
      </c>
      <c r="D36" s="380"/>
      <c r="E36" s="380"/>
      <c r="F36" s="380"/>
      <c r="G36" s="380"/>
      <c r="H36" s="380"/>
      <c r="I36" s="361"/>
      <c r="J36" s="361"/>
      <c r="K36" s="361"/>
      <c r="L36" s="361"/>
      <c r="M36" s="361"/>
      <c r="N36" s="361"/>
      <c r="O36" s="361"/>
      <c r="P36" s="361"/>
      <c r="Q36" s="361"/>
      <c r="R36" s="361"/>
      <c r="S36" s="361"/>
      <c r="T36" s="361"/>
      <c r="U36" s="361"/>
      <c r="V36" s="361"/>
      <c r="W36" s="361"/>
      <c r="X36" s="361"/>
      <c r="Y36" s="361"/>
      <c r="Z36" s="361"/>
      <c r="AA36" s="362"/>
      <c r="AB36" s="381" t="s">
        <v>121</v>
      </c>
      <c r="AC36" s="382"/>
      <c r="AD36" s="382"/>
      <c r="AE36" s="382"/>
      <c r="AF36" s="383"/>
      <c r="AG36" s="455">
        <f t="shared" ref="AG36" si="8">SUM(AP36:BA36)</f>
        <v>0</v>
      </c>
      <c r="AH36" s="456"/>
      <c r="AI36" s="456"/>
      <c r="AJ36" s="456"/>
      <c r="AK36" s="456"/>
      <c r="AL36" s="456"/>
      <c r="AM36" s="456"/>
      <c r="AN36" s="456"/>
      <c r="AO36" s="457"/>
      <c r="AP36" s="128" t="str">
        <f>IF(AP34="","",AP35*0.0136*44/12)</f>
        <v/>
      </c>
      <c r="AQ36" s="129" t="str">
        <f t="shared" ref="AQ36:BA36" si="9">IF(AQ34="","",AQ35*0.0136*44/12)</f>
        <v/>
      </c>
      <c r="AR36" s="129" t="str">
        <f t="shared" si="9"/>
        <v/>
      </c>
      <c r="AS36" s="129" t="str">
        <f t="shared" si="9"/>
        <v/>
      </c>
      <c r="AT36" s="129" t="str">
        <f t="shared" si="9"/>
        <v/>
      </c>
      <c r="AU36" s="129" t="str">
        <f t="shared" si="9"/>
        <v/>
      </c>
      <c r="AV36" s="129" t="str">
        <f t="shared" si="9"/>
        <v/>
      </c>
      <c r="AW36" s="129" t="str">
        <f t="shared" si="9"/>
        <v/>
      </c>
      <c r="AX36" s="129" t="str">
        <f t="shared" si="9"/>
        <v/>
      </c>
      <c r="AY36" s="129" t="str">
        <f t="shared" si="9"/>
        <v/>
      </c>
      <c r="AZ36" s="129" t="str">
        <f t="shared" si="9"/>
        <v/>
      </c>
      <c r="BA36" s="130" t="str">
        <f t="shared" si="9"/>
        <v/>
      </c>
      <c r="BB36" s="57"/>
    </row>
    <row r="37" spans="1:66" s="57" customFormat="1" ht="18" customHeight="1">
      <c r="A37" s="126"/>
      <c r="B37" s="126"/>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3"/>
      <c r="AC37" s="123"/>
      <c r="AD37" s="123"/>
      <c r="AE37" s="123"/>
      <c r="AF37" s="123"/>
      <c r="AG37" s="131"/>
      <c r="AH37" s="131"/>
      <c r="AI37" s="131"/>
      <c r="AJ37" s="131"/>
      <c r="AK37" s="131"/>
      <c r="AL37" s="131"/>
      <c r="AM37" s="131"/>
      <c r="AN37" s="131"/>
      <c r="AO37" s="131"/>
      <c r="AP37" s="132"/>
      <c r="AQ37" s="132"/>
      <c r="AR37" s="132"/>
      <c r="AS37" s="132"/>
      <c r="AT37" s="132"/>
      <c r="AU37" s="132"/>
      <c r="AV37" s="132"/>
      <c r="AW37" s="132"/>
      <c r="AX37" s="132"/>
      <c r="AY37" s="132"/>
      <c r="AZ37" s="132"/>
      <c r="BA37" s="132"/>
    </row>
    <row r="38" spans="1:66" s="57" customFormat="1" ht="18" customHeight="1" thickBot="1">
      <c r="A38" s="126"/>
      <c r="B38" s="126"/>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3"/>
      <c r="AC38" s="123"/>
      <c r="AD38" s="123"/>
      <c r="AE38" s="123"/>
      <c r="AF38" s="123"/>
      <c r="AG38" s="131"/>
      <c r="AH38" s="131"/>
      <c r="AI38" s="131"/>
      <c r="AJ38" s="131"/>
      <c r="AK38" s="131"/>
      <c r="AL38" s="131"/>
      <c r="AM38" s="131"/>
      <c r="AN38" s="131"/>
      <c r="AO38" s="131"/>
      <c r="AP38" s="132"/>
      <c r="AQ38" s="132"/>
      <c r="AR38" s="132"/>
      <c r="AS38" s="132"/>
      <c r="AT38" s="132"/>
      <c r="AU38" s="132"/>
      <c r="AV38" s="132"/>
      <c r="AW38" s="132"/>
      <c r="AX38" s="132"/>
      <c r="AY38" s="132"/>
      <c r="AZ38" s="132"/>
      <c r="BA38" s="132"/>
    </row>
    <row r="39" spans="1:66" ht="18" customHeight="1" thickBot="1">
      <c r="A39" s="322" t="s">
        <v>159</v>
      </c>
      <c r="B39" s="326"/>
      <c r="C39" s="469" t="s">
        <v>93</v>
      </c>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1"/>
      <c r="AG39" s="472" t="s">
        <v>165</v>
      </c>
      <c r="AH39" s="470"/>
      <c r="AI39" s="470"/>
      <c r="AJ39" s="470"/>
      <c r="AK39" s="470"/>
      <c r="AL39" s="470"/>
      <c r="AM39" s="470"/>
      <c r="AN39" s="470"/>
      <c r="AO39" s="471"/>
      <c r="AP39" s="41" t="s">
        <v>36</v>
      </c>
      <c r="AQ39" s="42" t="s">
        <v>37</v>
      </c>
      <c r="AR39" s="42" t="s">
        <v>38</v>
      </c>
      <c r="AS39" s="42" t="s">
        <v>39</v>
      </c>
      <c r="AT39" s="42" t="s">
        <v>40</v>
      </c>
      <c r="AU39" s="42" t="s">
        <v>41</v>
      </c>
      <c r="AV39" s="42" t="s">
        <v>42</v>
      </c>
      <c r="AW39" s="42" t="s">
        <v>43</v>
      </c>
      <c r="AX39" s="42" t="s">
        <v>44</v>
      </c>
      <c r="AY39" s="42" t="s">
        <v>45</v>
      </c>
      <c r="AZ39" s="42" t="s">
        <v>46</v>
      </c>
      <c r="BA39" s="91" t="s">
        <v>47</v>
      </c>
      <c r="BB39" s="118"/>
    </row>
    <row r="40" spans="1:66" ht="18" customHeight="1">
      <c r="A40" s="627" t="str">
        <f>IF(A12="","",A127)</f>
        <v/>
      </c>
      <c r="B40" s="628"/>
      <c r="C40" s="458" t="s">
        <v>110</v>
      </c>
      <c r="D40" s="459"/>
      <c r="E40" s="459"/>
      <c r="F40" s="459"/>
      <c r="G40" s="459"/>
      <c r="H40" s="459"/>
      <c r="I40" s="460" t="s">
        <v>111</v>
      </c>
      <c r="J40" s="461"/>
      <c r="K40" s="461"/>
      <c r="L40" s="461"/>
      <c r="M40" s="461"/>
      <c r="N40" s="461"/>
      <c r="O40" s="461"/>
      <c r="P40" s="461"/>
      <c r="Q40" s="461"/>
      <c r="R40" s="461"/>
      <c r="S40" s="461"/>
      <c r="T40" s="461"/>
      <c r="U40" s="461"/>
      <c r="V40" s="461"/>
      <c r="W40" s="461"/>
      <c r="X40" s="461"/>
      <c r="Y40" s="461"/>
      <c r="Z40" s="461"/>
      <c r="AA40" s="462"/>
      <c r="AB40" s="463" t="s">
        <v>112</v>
      </c>
      <c r="AC40" s="464"/>
      <c r="AD40" s="464"/>
      <c r="AE40" s="464"/>
      <c r="AF40" s="465"/>
      <c r="AG40" s="466">
        <f>SUM(AP40:BA40)</f>
        <v>0</v>
      </c>
      <c r="AH40" s="467"/>
      <c r="AI40" s="467"/>
      <c r="AJ40" s="467"/>
      <c r="AK40" s="467"/>
      <c r="AL40" s="467"/>
      <c r="AM40" s="467"/>
      <c r="AN40" s="467"/>
      <c r="AO40" s="468"/>
      <c r="AP40" s="637" t="str">
        <f>'別紙23-２入力ｼｰﾄ　燃料使用量データシート(GHP用)　・'!D70</f>
        <v/>
      </c>
      <c r="AQ40" s="638" t="str">
        <f>'別紙23-２入力ｼｰﾄ　燃料使用量データシート(GHP用)　・'!E70</f>
        <v/>
      </c>
      <c r="AR40" s="638" t="str">
        <f>'別紙23-２入力ｼｰﾄ　燃料使用量データシート(GHP用)　・'!F70</f>
        <v/>
      </c>
      <c r="AS40" s="638" t="str">
        <f>'別紙23-２入力ｼｰﾄ　燃料使用量データシート(GHP用)　・'!G70</f>
        <v/>
      </c>
      <c r="AT40" s="638" t="str">
        <f>'別紙23-２入力ｼｰﾄ　燃料使用量データシート(GHP用)　・'!H70</f>
        <v/>
      </c>
      <c r="AU40" s="638" t="str">
        <f>'別紙23-２入力ｼｰﾄ　燃料使用量データシート(GHP用)　・'!I70</f>
        <v/>
      </c>
      <c r="AV40" s="638" t="str">
        <f>'別紙23-２入力ｼｰﾄ　燃料使用量データシート(GHP用)　・'!J70</f>
        <v/>
      </c>
      <c r="AW40" s="638" t="str">
        <f>'別紙23-２入力ｼｰﾄ　燃料使用量データシート(GHP用)　・'!K70</f>
        <v/>
      </c>
      <c r="AX40" s="638" t="str">
        <f>'別紙23-２入力ｼｰﾄ　燃料使用量データシート(GHP用)　・'!L70</f>
        <v/>
      </c>
      <c r="AY40" s="638" t="str">
        <f>'別紙23-２入力ｼｰﾄ　燃料使用量データシート(GHP用)　・'!M70</f>
        <v/>
      </c>
      <c r="AZ40" s="638" t="str">
        <f>'別紙23-２入力ｼｰﾄ　燃料使用量データシート(GHP用)　・'!N70</f>
        <v/>
      </c>
      <c r="BA40" s="639" t="str">
        <f>'別紙23-２入力ｼｰﾄ　燃料使用量データシート(GHP用)　・'!O70</f>
        <v/>
      </c>
      <c r="BB40" s="57"/>
      <c r="BC40" s="92"/>
      <c r="BD40" s="92"/>
      <c r="BE40" s="92"/>
      <c r="BF40" s="92"/>
      <c r="BG40" s="92"/>
      <c r="BH40" s="92"/>
      <c r="BI40" s="92"/>
      <c r="BJ40" s="92"/>
      <c r="BK40" s="92"/>
      <c r="BL40" s="92"/>
      <c r="BM40" s="92"/>
      <c r="BN40" s="92"/>
    </row>
    <row r="41" spans="1:66" ht="18" customHeight="1">
      <c r="A41" s="627"/>
      <c r="B41" s="628"/>
      <c r="C41" s="386"/>
      <c r="D41" s="387"/>
      <c r="E41" s="387"/>
      <c r="F41" s="387"/>
      <c r="G41" s="387"/>
      <c r="H41" s="387"/>
      <c r="I41" s="330" t="s">
        <v>114</v>
      </c>
      <c r="J41" s="330"/>
      <c r="K41" s="330"/>
      <c r="L41" s="330"/>
      <c r="M41" s="330"/>
      <c r="N41" s="330"/>
      <c r="O41" s="330"/>
      <c r="P41" s="330"/>
      <c r="Q41" s="330"/>
      <c r="R41" s="330"/>
      <c r="S41" s="330"/>
      <c r="T41" s="330"/>
      <c r="U41" s="330"/>
      <c r="V41" s="330"/>
      <c r="W41" s="330"/>
      <c r="X41" s="330"/>
      <c r="Y41" s="330"/>
      <c r="Z41" s="330"/>
      <c r="AA41" s="330"/>
      <c r="AB41" s="348" t="s">
        <v>115</v>
      </c>
      <c r="AC41" s="349"/>
      <c r="AD41" s="349"/>
      <c r="AE41" s="349"/>
      <c r="AF41" s="350"/>
      <c r="AG41" s="455">
        <f>SUM(AP41:BA41)</f>
        <v>0</v>
      </c>
      <c r="AH41" s="456"/>
      <c r="AI41" s="456"/>
      <c r="AJ41" s="456"/>
      <c r="AK41" s="456"/>
      <c r="AL41" s="456"/>
      <c r="AM41" s="456"/>
      <c r="AN41" s="456"/>
      <c r="AO41" s="457"/>
      <c r="AP41" s="128" t="str">
        <f>IF(AP40="","",AP40*$I$4/1000)</f>
        <v/>
      </c>
      <c r="AQ41" s="129" t="str">
        <f t="shared" ref="AQ41:BA41" si="10">IF(AQ40="","",AQ40*$I$4/1000)</f>
        <v/>
      </c>
      <c r="AR41" s="129" t="str">
        <f t="shared" si="10"/>
        <v/>
      </c>
      <c r="AS41" s="129" t="str">
        <f t="shared" si="10"/>
        <v/>
      </c>
      <c r="AT41" s="129" t="str">
        <f t="shared" si="10"/>
        <v/>
      </c>
      <c r="AU41" s="129" t="str">
        <f t="shared" si="10"/>
        <v/>
      </c>
      <c r="AV41" s="129" t="str">
        <f t="shared" si="10"/>
        <v/>
      </c>
      <c r="AW41" s="129" t="str">
        <f t="shared" si="10"/>
        <v/>
      </c>
      <c r="AX41" s="129" t="str">
        <f t="shared" si="10"/>
        <v/>
      </c>
      <c r="AY41" s="129" t="str">
        <f t="shared" si="10"/>
        <v/>
      </c>
      <c r="AZ41" s="129" t="str">
        <f t="shared" si="10"/>
        <v/>
      </c>
      <c r="BA41" s="130" t="str">
        <f t="shared" si="10"/>
        <v/>
      </c>
      <c r="BB41" s="57"/>
    </row>
    <row r="42" spans="1:66" ht="18" customHeight="1">
      <c r="A42" s="629"/>
      <c r="B42" s="630"/>
      <c r="C42" s="379" t="s">
        <v>120</v>
      </c>
      <c r="D42" s="380"/>
      <c r="E42" s="380"/>
      <c r="F42" s="380"/>
      <c r="G42" s="380"/>
      <c r="H42" s="380"/>
      <c r="I42" s="361"/>
      <c r="J42" s="361"/>
      <c r="K42" s="361"/>
      <c r="L42" s="361"/>
      <c r="M42" s="361"/>
      <c r="N42" s="361"/>
      <c r="O42" s="361"/>
      <c r="P42" s="361"/>
      <c r="Q42" s="361"/>
      <c r="R42" s="361"/>
      <c r="S42" s="361"/>
      <c r="T42" s="361"/>
      <c r="U42" s="361"/>
      <c r="V42" s="361"/>
      <c r="W42" s="361"/>
      <c r="X42" s="361"/>
      <c r="Y42" s="361"/>
      <c r="Z42" s="361"/>
      <c r="AA42" s="362"/>
      <c r="AB42" s="381" t="s">
        <v>121</v>
      </c>
      <c r="AC42" s="382"/>
      <c r="AD42" s="382"/>
      <c r="AE42" s="382"/>
      <c r="AF42" s="383"/>
      <c r="AG42" s="455">
        <f t="shared" ref="AG42" si="11">SUM(AP42:BA42)</f>
        <v>0</v>
      </c>
      <c r="AH42" s="456"/>
      <c r="AI42" s="456"/>
      <c r="AJ42" s="456"/>
      <c r="AK42" s="456"/>
      <c r="AL42" s="456"/>
      <c r="AM42" s="456"/>
      <c r="AN42" s="456"/>
      <c r="AO42" s="457"/>
      <c r="AP42" s="128" t="str">
        <f>IF(AP40="","",AP41*0.0136*44/12)</f>
        <v/>
      </c>
      <c r="AQ42" s="129" t="str">
        <f t="shared" ref="AQ42:BA42" si="12">IF(AQ40="","",AQ41*0.0136*44/12)</f>
        <v/>
      </c>
      <c r="AR42" s="129" t="str">
        <f t="shared" si="12"/>
        <v/>
      </c>
      <c r="AS42" s="129" t="str">
        <f t="shared" si="12"/>
        <v/>
      </c>
      <c r="AT42" s="129" t="str">
        <f t="shared" si="12"/>
        <v/>
      </c>
      <c r="AU42" s="129" t="str">
        <f t="shared" si="12"/>
        <v/>
      </c>
      <c r="AV42" s="129" t="str">
        <f t="shared" si="12"/>
        <v/>
      </c>
      <c r="AW42" s="129" t="str">
        <f t="shared" si="12"/>
        <v/>
      </c>
      <c r="AX42" s="129" t="str">
        <f t="shared" si="12"/>
        <v/>
      </c>
      <c r="AY42" s="129" t="str">
        <f t="shared" si="12"/>
        <v/>
      </c>
      <c r="AZ42" s="129" t="str">
        <f t="shared" si="12"/>
        <v/>
      </c>
      <c r="BA42" s="130" t="str">
        <f t="shared" si="12"/>
        <v/>
      </c>
      <c r="BB42" s="57"/>
    </row>
    <row r="43" spans="1:66" ht="17.25" customHeight="1">
      <c r="A43" s="62"/>
      <c r="B43" s="62"/>
      <c r="C43" s="62"/>
      <c r="D43" s="62"/>
      <c r="E43" s="62"/>
      <c r="F43" s="62"/>
      <c r="G43" s="62"/>
      <c r="H43" s="62"/>
      <c r="I43" s="62"/>
      <c r="J43" s="62"/>
      <c r="K43" s="62"/>
      <c r="L43" s="62"/>
      <c r="M43" s="62"/>
      <c r="N43" s="62"/>
      <c r="O43" s="62"/>
      <c r="P43" s="62"/>
      <c r="Q43" s="62"/>
      <c r="R43" s="62"/>
      <c r="S43" s="62"/>
      <c r="T43" s="94"/>
      <c r="U43" s="94"/>
      <c r="V43" s="94"/>
      <c r="W43" s="94"/>
      <c r="X43" s="94"/>
      <c r="Y43" s="94"/>
      <c r="Z43" s="99"/>
      <c r="AA43" s="99"/>
      <c r="AB43" s="99"/>
      <c r="AC43" s="99"/>
      <c r="AD43" s="62"/>
      <c r="AE43" s="62"/>
      <c r="AF43" s="62"/>
      <c r="AG43" s="62"/>
      <c r="AH43" s="62"/>
      <c r="AI43" s="62"/>
      <c r="AJ43" s="62"/>
      <c r="AK43" s="62"/>
      <c r="AL43" s="62"/>
      <c r="AM43" s="62"/>
      <c r="AN43" s="62"/>
      <c r="AO43" s="62"/>
      <c r="AP43" s="60"/>
      <c r="AQ43" s="60"/>
      <c r="AR43" s="60"/>
      <c r="AS43" s="60"/>
      <c r="AT43" s="453">
        <f>IF('別紙23-1 燃料使用量データ報告書 (GHP用)'!G22="","",'別紙23-1 燃料使用量データ報告書 (GHP用)'!G22)</f>
        <v>0</v>
      </c>
      <c r="AU43" s="453"/>
      <c r="AV43" s="453"/>
      <c r="AW43" s="453"/>
      <c r="AX43" s="453"/>
      <c r="AY43" s="453"/>
      <c r="AZ43" s="453"/>
      <c r="BA43" s="453"/>
      <c r="BB43" s="60"/>
    </row>
    <row r="44" spans="1:66" ht="17.25" customHeight="1">
      <c r="A44" s="308" t="s">
        <v>153</v>
      </c>
      <c r="B44" s="308"/>
      <c r="C44" s="308"/>
      <c r="D44" s="308"/>
      <c r="E44" s="308"/>
      <c r="F44" s="308"/>
      <c r="G44" s="308"/>
      <c r="H44" s="308"/>
      <c r="I44" s="308"/>
      <c r="J44" s="308"/>
      <c r="K44" s="62"/>
      <c r="L44" s="62"/>
      <c r="M44" s="62"/>
      <c r="N44" s="62"/>
      <c r="O44" s="62"/>
      <c r="P44" s="62"/>
      <c r="Q44" s="62"/>
      <c r="R44" s="62"/>
      <c r="S44" s="62"/>
      <c r="T44" s="94"/>
      <c r="U44" s="94"/>
      <c r="V44" s="94"/>
      <c r="W44" s="94"/>
      <c r="X44" s="94"/>
      <c r="Y44" s="94"/>
      <c r="Z44" s="99"/>
      <c r="AA44" s="99"/>
      <c r="AB44" s="99"/>
      <c r="AC44" s="99"/>
      <c r="AD44" s="62"/>
      <c r="AE44" s="62"/>
      <c r="AF44" s="62"/>
      <c r="AG44" s="62"/>
      <c r="AH44" s="62"/>
      <c r="AI44" s="62"/>
      <c r="AJ44" s="62"/>
      <c r="AK44" s="62"/>
      <c r="AL44" s="62"/>
      <c r="AM44" s="62"/>
      <c r="AN44" s="62"/>
      <c r="AO44" s="62"/>
      <c r="AQ44" s="60" t="s">
        <v>154</v>
      </c>
      <c r="AR44" s="60"/>
      <c r="AS44" s="136" t="s">
        <v>155</v>
      </c>
      <c r="AT44" s="454"/>
      <c r="AU44" s="454"/>
      <c r="AV44" s="454"/>
      <c r="AW44" s="454"/>
      <c r="AX44" s="454"/>
      <c r="AY44" s="454"/>
      <c r="AZ44" s="454"/>
      <c r="BA44" s="454"/>
      <c r="BB44" s="60"/>
    </row>
    <row r="45" spans="1:66" ht="17.25" customHeight="1">
      <c r="A45" s="62"/>
      <c r="B45" s="60" t="s">
        <v>166</v>
      </c>
      <c r="C45" s="62"/>
      <c r="D45" s="62"/>
      <c r="E45" s="62"/>
      <c r="F45" s="62"/>
      <c r="G45" s="62"/>
      <c r="H45" s="62"/>
      <c r="I45" s="62"/>
      <c r="J45" s="62"/>
      <c r="K45" s="62"/>
      <c r="L45" s="62"/>
      <c r="M45" s="62"/>
      <c r="N45" s="62"/>
      <c r="O45" s="62"/>
      <c r="P45" s="62"/>
      <c r="Q45" s="62"/>
      <c r="R45" s="62"/>
      <c r="S45" s="62"/>
      <c r="T45" s="94"/>
      <c r="U45" s="94"/>
      <c r="V45" s="94"/>
      <c r="W45" s="94"/>
      <c r="X45" s="94"/>
      <c r="Y45" s="94"/>
      <c r="Z45" s="99"/>
      <c r="AA45" s="99"/>
      <c r="AB45" s="99"/>
      <c r="AC45" s="99"/>
      <c r="AD45" s="62"/>
      <c r="AE45" s="62"/>
      <c r="AF45" s="62"/>
      <c r="AG45" s="62"/>
      <c r="AH45" s="62"/>
      <c r="AI45" s="62"/>
      <c r="AJ45" s="62"/>
      <c r="AK45" s="62"/>
      <c r="AL45" s="62"/>
      <c r="AM45" s="62"/>
      <c r="AN45" s="62"/>
      <c r="AO45" s="62"/>
      <c r="AP45" s="60"/>
      <c r="AQ45" s="60"/>
      <c r="AR45" s="60"/>
      <c r="AS45" s="57"/>
      <c r="AT45" s="60"/>
      <c r="AU45" s="60"/>
      <c r="AV45" s="60"/>
      <c r="AW45" s="60"/>
      <c r="AX45" s="60"/>
      <c r="AY45" s="60"/>
      <c r="AZ45" s="60"/>
      <c r="BA45" s="60"/>
      <c r="BB45" s="60"/>
    </row>
    <row r="46" spans="1:66" ht="17.25" customHeight="1">
      <c r="A46" s="62"/>
      <c r="B46" s="60" t="s">
        <v>157</v>
      </c>
      <c r="C46" s="62"/>
      <c r="D46" s="62"/>
      <c r="E46" s="62"/>
      <c r="F46" s="62"/>
      <c r="G46" s="62"/>
      <c r="H46" s="62"/>
      <c r="I46" s="62"/>
      <c r="J46" s="62"/>
      <c r="K46" s="62"/>
      <c r="L46" s="62"/>
      <c r="M46" s="62"/>
      <c r="N46" s="62"/>
      <c r="O46" s="62"/>
      <c r="P46" s="62"/>
      <c r="Q46" s="62"/>
      <c r="R46" s="62"/>
      <c r="S46" s="62"/>
      <c r="T46" s="94"/>
      <c r="U46" s="94"/>
      <c r="V46" s="94"/>
      <c r="W46" s="94"/>
      <c r="X46" s="94"/>
      <c r="Y46" s="94"/>
      <c r="Z46" s="99"/>
      <c r="AA46" s="99"/>
      <c r="AB46" s="99"/>
      <c r="AC46" s="99"/>
      <c r="AD46" s="62"/>
      <c r="AE46" s="62"/>
      <c r="AF46" s="62"/>
      <c r="AG46" s="62"/>
      <c r="AH46" s="62"/>
      <c r="AI46" s="62"/>
      <c r="AJ46" s="62"/>
      <c r="AK46" s="62"/>
      <c r="AL46" s="62"/>
      <c r="AM46" s="62"/>
      <c r="AN46" s="62"/>
      <c r="AO46" s="62"/>
      <c r="AP46" s="60"/>
      <c r="AQ46" s="60"/>
      <c r="AR46" s="60"/>
      <c r="AS46" s="136" t="s">
        <v>158</v>
      </c>
      <c r="AT46" s="640"/>
      <c r="AU46" s="640"/>
      <c r="AV46" s="640"/>
      <c r="AW46" s="640"/>
      <c r="AX46" s="640"/>
      <c r="AY46" s="640"/>
      <c r="AZ46" s="640"/>
      <c r="BA46" s="640"/>
    </row>
    <row r="47" spans="1:66">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66" s="57" customFormat="1"/>
  </sheetData>
  <mergeCells count="142">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J9:AM9"/>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21:B21"/>
    <mergeCell ref="C21:AF21"/>
    <mergeCell ref="AG21:AO21"/>
    <mergeCell ref="A22:B24"/>
    <mergeCell ref="C22:H23"/>
    <mergeCell ref="I22:AA22"/>
    <mergeCell ref="AB22:AF22"/>
    <mergeCell ref="AG22:AO22"/>
    <mergeCell ref="I23:AA23"/>
    <mergeCell ref="AB23:AF23"/>
    <mergeCell ref="AB29:AF29"/>
    <mergeCell ref="AG29:AO29"/>
    <mergeCell ref="C30:AA30"/>
    <mergeCell ref="AB30:AF30"/>
    <mergeCell ref="AG23:AO23"/>
    <mergeCell ref="C24:AA24"/>
    <mergeCell ref="AB24:AF24"/>
    <mergeCell ref="AG24:AO24"/>
    <mergeCell ref="A27:B27"/>
    <mergeCell ref="C27:AF27"/>
    <mergeCell ref="AG27:AO27"/>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別紙23-1 燃料使用量データ報告書（CGS用）</vt:lpstr>
      <vt:lpstr>別紙23-2入力ｼｰﾄ　燃料使用量データシート(CGS用)　・</vt:lpstr>
      <vt:lpstr>別紙23-３ 燃料使用量データシート(CGS用)　・</vt:lpstr>
      <vt:lpstr>別紙23-1 燃料使用量データ報告書 (GHP用)</vt:lpstr>
      <vt:lpstr>別紙23-２入力ｼｰﾄ　燃料使用量データシート(GHP用)　・</vt:lpstr>
      <vt:lpstr>別紙23-3 燃料使用量データシート(GHP用)　・</vt:lpstr>
      <vt:lpstr>'別紙23-1 燃料使用量データ報告書 (GHP用)'!Print_Area</vt:lpstr>
      <vt:lpstr>'別紙23-1 燃料使用量データ報告書（CGS用）'!Print_Area</vt:lpstr>
      <vt:lpstr>'別紙23-３ 燃料使用量データシート(CGS用)　・'!Print_Area</vt:lpstr>
      <vt:lpstr>'別紙23-3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nsuzuki</cp:lastModifiedBy>
  <cp:lastPrinted>2023-06-30T02:54:44Z</cp:lastPrinted>
  <dcterms:created xsi:type="dcterms:W3CDTF">2022-07-27T00:07:47Z</dcterms:created>
  <dcterms:modified xsi:type="dcterms:W3CDTF">2023-06-30T02:54:47Z</dcterms:modified>
</cp:coreProperties>
</file>